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is-qm-sharesrv\Solutii Educationale\1. OFERTE CLIENTI\2023\"/>
    </mc:Choice>
  </mc:AlternateContent>
  <xr:revisionPtr revIDLastSave="0" documentId="13_ncr:1_{C061703A-F7C6-4BE9-8541-865B10C4B3E9}" xr6:coauthVersionLast="47" xr6:coauthVersionMax="47" xr10:uidLastSave="{00000000-0000-0000-0000-000000000000}"/>
  <bookViews>
    <workbookView xWindow="-108" yWindow="-108" windowWidth="23256" windowHeight="12576" tabRatio="745" activeTab="2" xr2:uid="{00000000-000D-0000-FFFF-FFFF00000000}"/>
  </bookViews>
  <sheets>
    <sheet name="Prezentare oferta Quartz Matrix" sheetId="17" r:id="rId1"/>
    <sheet name="Opis" sheetId="10" r:id="rId2"/>
    <sheet name="Oferta bugetare sala clasa" sheetId="11" r:id="rId3"/>
    <sheet name="Oferta bugetare laborator info" sheetId="12" r:id="rId4"/>
    <sheet name="Oferta laborator lingvistic" sheetId="13" r:id="rId5"/>
    <sheet name="Oferta laborator stiinte" sheetId="19" r:id="rId6"/>
    <sheet name="Display-uri" sheetId="1" r:id="rId7"/>
    <sheet name="Sistem desktop" sheetId="2" r:id="rId8"/>
    <sheet name="All-in-one" sheetId="3" r:id="rId9"/>
    <sheet name="Laptop" sheetId="4" r:id="rId10"/>
    <sheet name="Sistem sunet" sheetId="6" r:id="rId11"/>
    <sheet name="Multifunctionala" sheetId="5" r:id="rId12"/>
    <sheet name="Camera videoconferinta" sheetId="7" r:id="rId13"/>
    <sheet name="Router Wi-Fi" sheetId="8" r:id="rId14"/>
    <sheet name="Scanner documente portabil" sheetId="9" r:id="rId15"/>
    <sheet name="Laborator lingvistic" sheetId="14" r:id="rId16"/>
    <sheet name="Software educational" sheetId="15" r:id="rId17"/>
    <sheet name="specif minime sala clasa" sheetId="16" r:id="rId18"/>
    <sheet name="specif minime lab info" sheetId="18" r:id="rId19"/>
  </sheets>
  <definedNames>
    <definedName name="_xlnm._FilterDatabase" localSheetId="9" hidden="1">Laptop!$A$1:$L$1</definedName>
    <definedName name="_xlnm._FilterDatabase" localSheetId="11" hidden="1">Multifunctionala!$A$1:$L$1</definedName>
    <definedName name="_xlnm._FilterDatabase" localSheetId="7" hidden="1">'Sistem desktop'!$A$1:$E$1</definedName>
    <definedName name="_xlnm._FilterDatabase" localSheetId="10" hidden="1">'Sistem sunet'!$A$1:$K$1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 i="19" l="1"/>
  <c r="H24" i="19"/>
  <c r="H13" i="19"/>
  <c r="H20" i="19"/>
  <c r="F20" i="19"/>
  <c r="I20" i="19" s="1"/>
  <c r="H19" i="19"/>
  <c r="H22" i="19" s="1"/>
  <c r="F19" i="19"/>
  <c r="I19" i="19" s="1"/>
  <c r="I22" i="19" s="1"/>
  <c r="H12" i="19"/>
  <c r="F12" i="19"/>
  <c r="I12" i="19" s="1"/>
  <c r="H11" i="19"/>
  <c r="F11" i="19"/>
  <c r="I11" i="19" s="1"/>
  <c r="H10" i="19"/>
  <c r="F10" i="19"/>
  <c r="I10" i="19" s="1"/>
  <c r="I9" i="19"/>
  <c r="H9" i="19"/>
  <c r="I8" i="19"/>
  <c r="H8" i="19"/>
  <c r="I7" i="19"/>
  <c r="H7" i="19"/>
  <c r="I6" i="19"/>
  <c r="H6" i="19"/>
  <c r="I5" i="19"/>
  <c r="H5" i="19"/>
  <c r="I4" i="19"/>
  <c r="H4" i="19"/>
  <c r="I3" i="19"/>
  <c r="H3" i="19"/>
  <c r="I2" i="19"/>
  <c r="H2" i="19"/>
  <c r="I25" i="13"/>
  <c r="H25" i="13"/>
  <c r="I14" i="13"/>
  <c r="H18" i="13"/>
  <c r="I18" i="13"/>
  <c r="H17" i="13"/>
  <c r="H16" i="13"/>
  <c r="F17" i="13"/>
  <c r="I17" i="13" s="1"/>
  <c r="F16" i="13"/>
  <c r="I16" i="13" s="1"/>
  <c r="F15" i="13"/>
  <c r="I15" i="13" s="1"/>
  <c r="H15" i="13"/>
  <c r="I13" i="19" l="1"/>
  <c r="H92" i="12" l="1"/>
  <c r="F92" i="12"/>
  <c r="I92" i="12" s="1"/>
  <c r="H91" i="12"/>
  <c r="F91" i="12"/>
  <c r="I91" i="12" s="1"/>
  <c r="H22" i="13" l="1"/>
  <c r="F22" i="13"/>
  <c r="I22" i="13" s="1"/>
  <c r="H21" i="13"/>
  <c r="F21" i="13"/>
  <c r="I21" i="13" s="1"/>
  <c r="I13" i="13"/>
  <c r="H13" i="13"/>
  <c r="I12" i="13"/>
  <c r="H12" i="13"/>
  <c r="I11" i="13"/>
  <c r="H11" i="13"/>
  <c r="I10" i="13"/>
  <c r="H10" i="13"/>
  <c r="H3" i="14"/>
  <c r="H4" i="14"/>
  <c r="H5" i="14"/>
  <c r="H2" i="14"/>
  <c r="I9" i="13"/>
  <c r="H9" i="13"/>
  <c r="I8" i="13"/>
  <c r="H8" i="13"/>
  <c r="I7" i="13"/>
  <c r="H7" i="13"/>
  <c r="I6" i="13"/>
  <c r="H6" i="13"/>
  <c r="I5" i="13"/>
  <c r="H5" i="13"/>
  <c r="I4" i="13"/>
  <c r="H4" i="13"/>
  <c r="I3" i="13"/>
  <c r="H3" i="13"/>
  <c r="I2" i="13"/>
  <c r="H2" i="13"/>
  <c r="H104" i="12"/>
  <c r="H103" i="12"/>
  <c r="F104" i="12"/>
  <c r="I104" i="12" s="1"/>
  <c r="F103" i="12"/>
  <c r="I103" i="12" s="1"/>
  <c r="I105" i="12" s="1"/>
  <c r="F94" i="12"/>
  <c r="I94" i="12" s="1"/>
  <c r="H94" i="12"/>
  <c r="H97" i="12"/>
  <c r="F97" i="12"/>
  <c r="I97" i="12" s="1"/>
  <c r="H96" i="12"/>
  <c r="F96" i="12"/>
  <c r="I96" i="12" s="1"/>
  <c r="H85" i="12"/>
  <c r="F85" i="12"/>
  <c r="I85" i="12" s="1"/>
  <c r="H84" i="12"/>
  <c r="F84" i="12"/>
  <c r="I84" i="12" s="1"/>
  <c r="I86" i="12" s="1"/>
  <c r="I80" i="12"/>
  <c r="H80" i="12"/>
  <c r="I77" i="12"/>
  <c r="H77" i="12"/>
  <c r="I76" i="12"/>
  <c r="H76" i="12"/>
  <c r="I75" i="12"/>
  <c r="H75" i="12"/>
  <c r="I74" i="12"/>
  <c r="H74" i="12"/>
  <c r="I73" i="12"/>
  <c r="H73" i="12"/>
  <c r="I72" i="12"/>
  <c r="H72" i="12"/>
  <c r="H60" i="12"/>
  <c r="I60" i="12"/>
  <c r="H61" i="12"/>
  <c r="I61" i="12"/>
  <c r="H62" i="12"/>
  <c r="I62" i="12"/>
  <c r="H63" i="12"/>
  <c r="I63" i="12"/>
  <c r="H64" i="12"/>
  <c r="I64" i="12"/>
  <c r="H65" i="12"/>
  <c r="I65" i="12"/>
  <c r="H66" i="12"/>
  <c r="I66" i="12"/>
  <c r="H67" i="12"/>
  <c r="I67" i="12"/>
  <c r="H68" i="12"/>
  <c r="I68" i="12"/>
  <c r="H69" i="12"/>
  <c r="I69" i="12"/>
  <c r="H70" i="12"/>
  <c r="I70" i="12"/>
  <c r="H71" i="12"/>
  <c r="I71" i="12"/>
  <c r="I59" i="12"/>
  <c r="H59" i="12"/>
  <c r="I58" i="12"/>
  <c r="H58" i="12"/>
  <c r="I57" i="12"/>
  <c r="H57" i="12"/>
  <c r="I56" i="12"/>
  <c r="H56" i="12"/>
  <c r="I55" i="12"/>
  <c r="H55" i="12"/>
  <c r="I54" i="12"/>
  <c r="H54" i="12"/>
  <c r="I53" i="12"/>
  <c r="H53" i="12"/>
  <c r="I52" i="12"/>
  <c r="H52" i="12"/>
  <c r="I51" i="12"/>
  <c r="H51" i="12"/>
  <c r="I50" i="12"/>
  <c r="H50" i="12"/>
  <c r="I49" i="12"/>
  <c r="H49" i="12"/>
  <c r="I48" i="12"/>
  <c r="H48" i="12"/>
  <c r="I47" i="12"/>
  <c r="H47" i="12"/>
  <c r="I46" i="12"/>
  <c r="H46" i="12"/>
  <c r="I45" i="12"/>
  <c r="H45" i="12"/>
  <c r="I44" i="12"/>
  <c r="H44" i="12"/>
  <c r="I43" i="12"/>
  <c r="H43" i="12"/>
  <c r="I42" i="12"/>
  <c r="H42" i="12"/>
  <c r="I41" i="12"/>
  <c r="H41" i="12"/>
  <c r="I40" i="12"/>
  <c r="H40" i="12"/>
  <c r="I39" i="12"/>
  <c r="H39" i="12"/>
  <c r="I38" i="12"/>
  <c r="H38" i="12"/>
  <c r="I37" i="12"/>
  <c r="H37" i="12"/>
  <c r="I36" i="12"/>
  <c r="H36" i="12"/>
  <c r="I35" i="12"/>
  <c r="H35" i="12"/>
  <c r="I34" i="12"/>
  <c r="H34" i="12"/>
  <c r="I33" i="12"/>
  <c r="H33" i="12"/>
  <c r="I32" i="12"/>
  <c r="H32" i="12"/>
  <c r="I31" i="12"/>
  <c r="H31" i="12"/>
  <c r="I30" i="12"/>
  <c r="H30" i="12"/>
  <c r="I29" i="12"/>
  <c r="H29" i="12"/>
  <c r="I28" i="12"/>
  <c r="H28" i="12"/>
  <c r="I27" i="12"/>
  <c r="H27" i="12"/>
  <c r="I26" i="12"/>
  <c r="H26" i="12"/>
  <c r="I25" i="12"/>
  <c r="H25" i="12"/>
  <c r="I24" i="12"/>
  <c r="H24" i="12"/>
  <c r="I23" i="12"/>
  <c r="H23" i="12"/>
  <c r="I22" i="12"/>
  <c r="H22" i="12"/>
  <c r="I21" i="12"/>
  <c r="H21" i="12"/>
  <c r="I20" i="12"/>
  <c r="H20" i="12"/>
  <c r="I19" i="12"/>
  <c r="H19" i="12"/>
  <c r="I18" i="12"/>
  <c r="H18" i="12"/>
  <c r="I17" i="12"/>
  <c r="H17" i="12"/>
  <c r="I16" i="12"/>
  <c r="H16" i="12"/>
  <c r="I15" i="12"/>
  <c r="H15" i="12"/>
  <c r="I14" i="12"/>
  <c r="H14" i="12"/>
  <c r="I13" i="12"/>
  <c r="H13" i="12"/>
  <c r="I12" i="12"/>
  <c r="H12" i="12"/>
  <c r="I11" i="12"/>
  <c r="H11" i="12"/>
  <c r="I10" i="12"/>
  <c r="H10" i="12"/>
  <c r="I9" i="12"/>
  <c r="H9" i="12"/>
  <c r="I8" i="12"/>
  <c r="H8" i="12"/>
  <c r="I7" i="12"/>
  <c r="H7" i="12"/>
  <c r="I6" i="12"/>
  <c r="H6" i="12"/>
  <c r="H76" i="11"/>
  <c r="F76" i="11"/>
  <c r="I76" i="11" s="1"/>
  <c r="I77" i="11" s="1"/>
  <c r="H75" i="11"/>
  <c r="F75" i="11"/>
  <c r="I75" i="11" s="1"/>
  <c r="H73" i="11"/>
  <c r="H72" i="11"/>
  <c r="F73" i="11"/>
  <c r="I73" i="11" s="1"/>
  <c r="F72" i="11"/>
  <c r="I72" i="11" s="1"/>
  <c r="F66" i="11"/>
  <c r="I66" i="11" s="1"/>
  <c r="I67" i="11" s="1"/>
  <c r="H66" i="11"/>
  <c r="H65" i="11"/>
  <c r="H67" i="11" s="1"/>
  <c r="F65" i="11"/>
  <c r="I65" i="11" s="1"/>
  <c r="I61" i="11"/>
  <c r="H61" i="11"/>
  <c r="I50" i="11"/>
  <c r="I51" i="11"/>
  <c r="I52" i="11"/>
  <c r="I53" i="11"/>
  <c r="I54" i="11"/>
  <c r="I55" i="11"/>
  <c r="I56" i="11"/>
  <c r="I57" i="11"/>
  <c r="I58" i="11"/>
  <c r="I59" i="11"/>
  <c r="I60" i="11"/>
  <c r="H50" i="11"/>
  <c r="H51" i="11"/>
  <c r="H52" i="11"/>
  <c r="H53" i="11"/>
  <c r="H54" i="11"/>
  <c r="H55" i="11"/>
  <c r="H56" i="11"/>
  <c r="H57" i="11"/>
  <c r="H58" i="11"/>
  <c r="H59" i="11"/>
  <c r="H60" i="11"/>
  <c r="I41" i="11"/>
  <c r="I42" i="11"/>
  <c r="I43" i="11"/>
  <c r="I44" i="11"/>
  <c r="I45" i="11"/>
  <c r="I46" i="11"/>
  <c r="I47" i="11"/>
  <c r="I48" i="11"/>
  <c r="I49" i="11"/>
  <c r="H41" i="11"/>
  <c r="H42" i="11"/>
  <c r="H43" i="11"/>
  <c r="H44" i="11"/>
  <c r="H45" i="11"/>
  <c r="H46" i="11"/>
  <c r="H47" i="11"/>
  <c r="H48" i="11"/>
  <c r="H49"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6" i="11"/>
  <c r="H105" i="12" l="1"/>
  <c r="I23" i="13"/>
  <c r="H23" i="13"/>
  <c r="H86" i="12"/>
  <c r="H14" i="13"/>
  <c r="I98" i="12"/>
  <c r="H98" i="12"/>
  <c r="H77" i="11"/>
  <c r="H62" i="11"/>
  <c r="I62" i="11"/>
  <c r="I79" i="11" s="1"/>
  <c r="H81" i="12"/>
  <c r="I81" i="12"/>
  <c r="H79" i="11" l="1"/>
  <c r="I108" i="12"/>
  <c r="H108" i="12"/>
</calcChain>
</file>

<file path=xl/sharedStrings.xml><?xml version="1.0" encoding="utf-8"?>
<sst xmlns="http://schemas.openxmlformats.org/spreadsheetml/2006/main" count="1146" uniqueCount="417">
  <si>
    <t>Oferta bugetare sala clasa</t>
  </si>
  <si>
    <t>Oferta bugetare laborator info</t>
  </si>
  <si>
    <t>Oferta laborator lingvistic</t>
  </si>
  <si>
    <t>Display-uri</t>
  </si>
  <si>
    <t>Sistem desktop</t>
  </si>
  <si>
    <t>All-in-one</t>
  </si>
  <si>
    <t>Laptop</t>
  </si>
  <si>
    <t>Sistem sunet</t>
  </si>
  <si>
    <t>Multifunctionala</t>
  </si>
  <si>
    <t xml:space="preserve">Camera videoconferinta </t>
  </si>
  <si>
    <t>Router Wi-Fi</t>
  </si>
  <si>
    <t xml:space="preserve">Scanner documente portabil </t>
  </si>
  <si>
    <t>Laborator lingvistic</t>
  </si>
  <si>
    <t>Software educational</t>
  </si>
  <si>
    <t>specif minime sala clasa</t>
  </si>
  <si>
    <t>specif minime lab info</t>
  </si>
  <si>
    <t>Echipamentele 1-7 sunt obligatorii sa existe in sala de clasa - regasiti specificatiile minime din ghid in sheet " specificatii minime sala de clasa", in acest workbook</t>
  </si>
  <si>
    <t xml:space="preserve"> * adaugati cantitatea necesara pentru a obtine valoarea totala bugetata </t>
  </si>
  <si>
    <t>nr crt</t>
  </si>
  <si>
    <t>CATEGORIE PRODUS</t>
  </si>
  <si>
    <t>Cod produs</t>
  </si>
  <si>
    <t>descriere scurta</t>
  </si>
  <si>
    <t xml:space="preserve">Valoare LEI (fTVA) </t>
  </si>
  <si>
    <t>Valoare EUR (fTVA)</t>
  </si>
  <si>
    <t>CANT</t>
  </si>
  <si>
    <t>VALOARE TOTALA LEI FARA TVA</t>
  </si>
  <si>
    <t>VALOARE TOTALA EURO FARA TVA</t>
  </si>
  <si>
    <t>Display interactiv (tablă interactivă)</t>
  </si>
  <si>
    <t>AP9-A65-EU-1</t>
  </si>
  <si>
    <t>Display interactiv Promethean Activ Panel AP9 Standard 65" cu suport perete</t>
  </si>
  <si>
    <t>Obligatoriu suport fix(perete) sau mobil</t>
  </si>
  <si>
    <t>AP9-B65-EU-1</t>
  </si>
  <si>
    <t>Display interactiv Promethean Activ Panel AP9 Premium 65" NFC cu suport perete</t>
  </si>
  <si>
    <t xml:space="preserve"> *display-urile au in cutie suport perete</t>
  </si>
  <si>
    <t>AP9-A75-EU-1</t>
  </si>
  <si>
    <t>Display interactiv Promethean Activ Panel AP9 Standard 75" cu suport perete</t>
  </si>
  <si>
    <t xml:space="preserve"> *instalare si instruire incluse</t>
  </si>
  <si>
    <t>AP9-B75-EU-1</t>
  </si>
  <si>
    <t>Display interactiv Promethean Activ Panel AP9 Premium 75" NFC cu suport perete</t>
  </si>
  <si>
    <t>AP9-A86-EU-1</t>
  </si>
  <si>
    <t>Display interactiv Promethean Activ Panel AP9 Standard 86" cu suport perete</t>
  </si>
  <si>
    <t>AP7E-B86-EU-1</t>
  </si>
  <si>
    <t>Display interactiv Promethean Activ Panel AP9 Premium 86" NFC cu suport perete</t>
  </si>
  <si>
    <t>Suport pentru display interactiv mobil (optional)</t>
  </si>
  <si>
    <t>STDLCD-BM-T60</t>
  </si>
  <si>
    <t xml:space="preserve">Suport mobil reglabil pe înălțime  compatibil cu display-ul 65" </t>
  </si>
  <si>
    <t>STDLCD-BM-T104</t>
  </si>
  <si>
    <t>Suport mobil reglabil pe înălțime compatibil cu display-ul 75" și 86"</t>
  </si>
  <si>
    <t>Sistem Sistem AII-In-One sau Laptop (1 buc/ sala clasa)</t>
  </si>
  <si>
    <t>Sistem AII-In-One</t>
  </si>
  <si>
    <t>4Z1Z3AV</t>
  </si>
  <si>
    <t>HP 205 G8 Ryzen 3-5425U23.8 FHD IPS 250 / 8GB 1D DDR4 3200 / 256 GB</t>
  </si>
  <si>
    <t>*toate all in one-urile au w11pro, tastatura, mouse</t>
  </si>
  <si>
    <t>12B00089RI</t>
  </si>
  <si>
    <t>Neo 30a AIO 24 G3 i3-1220P 23.8inch FHD AG 8GB 256GB SSD</t>
  </si>
  <si>
    <t>12B0008GRI</t>
  </si>
  <si>
    <t>90PT03G1-M00X30</t>
  </si>
  <si>
    <t>ASUS AiO Advanced E3402WBAK-BA007XA i3-1215U / 23,8,  8 GB 512GB SSD</t>
  </si>
  <si>
    <t>N003O5400AIO_VP_WIN-05</t>
  </si>
  <si>
    <t>Dell OptiPlex 5400  23.8"FHD i5-12500(18MB/4.6GHz), 8GB(1X8)DDR4, 256GB</t>
  </si>
  <si>
    <t>90PT03G1-M016E0</t>
  </si>
  <si>
    <t>AIO ASUS E3402WBAK-BA073M 23.8-inch i3-1215U, 8GB DDR4, 256GB</t>
  </si>
  <si>
    <t>90PT03G1-M016F0</t>
  </si>
  <si>
    <t>AIO ASUS E3402WBAK-BA011XA  23.8-inch, i5-1235U, 8gb, 512GB</t>
  </si>
  <si>
    <t>90PT03G1-M01820</t>
  </si>
  <si>
    <t>AIO ASUS E3402WBAT-BA002XA/TOUCH 23.8",  i3-1215U, 8GB DDR4 SO-DIMM, 256GB</t>
  </si>
  <si>
    <t>90PT03G1-M01800</t>
  </si>
  <si>
    <t>AIO ASUS E3E3402WBAT-BA001XA/TOUCH/ 23.8", i5-1235U, 8GB DDR4 SO-DIMM/512GB</t>
  </si>
  <si>
    <t>90PT03G1-M016D0</t>
  </si>
  <si>
    <t>AIO ASUS E3402WBAK-BA010XA 23.8",  i3-1215U, 8GB DDR4 SO-DIMM/256GB</t>
  </si>
  <si>
    <t>90PT03G1-M00MX0</t>
  </si>
  <si>
    <t xml:space="preserve">AIO ASUS E3402WBAK-BA035M 23.8" i5-1235U, 8GB DDR4 SO-DIMM/512GB </t>
  </si>
  <si>
    <t>6S797EA</t>
  </si>
  <si>
    <t xml:space="preserve">HP 250 G9  i3-1215U 15.6 FHD  8GB 256GB </t>
  </si>
  <si>
    <t xml:space="preserve"> *toate laptopurile au w11pro</t>
  </si>
  <si>
    <t>6F293EA</t>
  </si>
  <si>
    <t xml:space="preserve">HP 255 G9 Ryze3 5425U  15.6 FHD 8GB  256GB </t>
  </si>
  <si>
    <t>82TV0044RM</t>
  </si>
  <si>
    <t xml:space="preserve">Lenovo V15 G3  Ryzen 3 5425U 15.6inch FHD AG 2x4GB 256GB SSD </t>
  </si>
  <si>
    <t>82TT009YRM</t>
  </si>
  <si>
    <t>Lenovo V15 G3 Intel Core i3-1215U 15.6inch FHD AG 8GB 256GB SSD</t>
  </si>
  <si>
    <t>82TV004KRM</t>
  </si>
  <si>
    <t xml:space="preserve">Lenovo V15 G3 ABA AMD Ryzen 5 5625U 15.6inch FHD AG 8GB 512GB SSD </t>
  </si>
  <si>
    <t>90NX05E1-M00KW0</t>
  </si>
  <si>
    <t xml:space="preserve">ASUS Laptop P1512CEA / Intel® Core™ i3-1115G4 / 15,6 inchi, FHD (1920 x 1080) / 8GB DDR4 on board, 256GB SSD </t>
  </si>
  <si>
    <t>90NX05E1-M00700</t>
  </si>
  <si>
    <t>ASUS Laptop P1512CEA / Intel® Core™ i3-1115G4 / 15,6 inchi, FHD (1920 x 1080) / 8GB DDR4 on board, 256GB SSD</t>
  </si>
  <si>
    <t>90NX05E1-M00710</t>
  </si>
  <si>
    <t>ASUS Laptop P1512CEA / Intel® Core™ i5-1135G7 / 15,6 inchi, FHD (1920 x 1080) / 8GB DDR4 on board, 512GB SSD</t>
  </si>
  <si>
    <t xml:space="preserve">N8803VN3510EMEA01_N1_WIN_PS-05	</t>
  </si>
  <si>
    <t>Dell Vostro 3510,15.6"FHD(1920x1080)AG noTouch,Intel Core i5-1135G7,8GB DDR4,256GB SSD</t>
  </si>
  <si>
    <t>N8002VN3510EMEA01_2201_WIN_PS-05</t>
  </si>
  <si>
    <t>N1010VNB3525EMEA01</t>
  </si>
  <si>
    <t xml:space="preserve">Vostro 3525/AMD Ryzen 3 5425U/8GB/256GB SSD/15.6" </t>
  </si>
  <si>
    <t>90NX05E1-M01910</t>
  </si>
  <si>
    <t xml:space="preserve">P1512CEA-BQ1045XA/15.6-inch/Intel® Core™ i3-1115G4 Processor 3.0 GHz (6M Cache, up to 4.1 GHz, 2 cores)/8GB DDR4 on board/256GB </t>
  </si>
  <si>
    <t>90NX05V1-M00NB0</t>
  </si>
  <si>
    <t xml:space="preserve">B1402CBA-EK0574XA/14.0 inch/Intel® Core™ i3-1215U 8GB DDR4 256GB </t>
  </si>
  <si>
    <t>90NX05U1-M00F60</t>
  </si>
  <si>
    <t xml:space="preserve">B1502CBA-EJ0402XA/15.6-inch/Intel® Core™ i3-1215U 8GB DDR4, 256GB </t>
  </si>
  <si>
    <t>90NX05U1-M00LW0</t>
  </si>
  <si>
    <t>B1502CBA-EJ0492/15.6-inch/ i5-1235U Processor 1.3 GHz (12M Cache, up to 4.4 GHz, 10 cores)/8GB DDR4 256GB</t>
  </si>
  <si>
    <t>90NX0571-M01PJ0</t>
  </si>
  <si>
    <t>B1400CBA-EK1270XA/14.0-inch/Intel® Core™ i3-1215U Processor 1.2 GHz (10M Cache, up to 4.4 GHz, 6 cores)/8GB DDR4 256GB  SSD</t>
  </si>
  <si>
    <t>90NX05V1-M00T10</t>
  </si>
  <si>
    <t>B1402CBA-EK0574/14.0-inch/Intel® Core™ i3-1215U Processor 1.2 GHz (10M Cache, up to 4.4 GHz, 6 cores)/8GB DDR4 256GB  SSD</t>
  </si>
  <si>
    <t>90NX05U1-M00KS0</t>
  </si>
  <si>
    <t xml:space="preserve">B1502CBA-EJ0406/15.6-inch/Intel® Core™ i3-1215U Processor 1.2 GHz (10M Cache, up to 4.4 GHz, 6 cores)/8GB DDR4 256GB </t>
  </si>
  <si>
    <t>90NX05U1-M00KT0</t>
  </si>
  <si>
    <t>B1502CBA-EJ0492/15.6-inch/Intel® Core™ i5-1235U Processor 1.3 GHz (12M Cache, up to 4.4 GHz, 10 cores)/8GB DDR4 512GBSSD</t>
  </si>
  <si>
    <t>90NX04S1-M00AK0</t>
  </si>
  <si>
    <t>B3402FBA-EC0297X/14.0-inch/Intel® Core™ i3-1215U Processor 1.2 GHz (10M Cache, up to 4.4 GHz, 6 cores)/8GB DDR4/256GB  SSD</t>
  </si>
  <si>
    <t xml:space="preserve">
Edifier M601DB Speakers 2.1 (black) 110WRMS, Line In, AUX, Optical, Coaxial, Bluetooth</t>
  </si>
  <si>
    <t>Multifuncțională</t>
  </si>
  <si>
    <t>7UQ76A</t>
  </si>
  <si>
    <t>HP Laser MFP 432fdn Printer</t>
  </si>
  <si>
    <t>2Z622E</t>
  </si>
  <si>
    <t>HP LaserJet Pro MFP 4102dwe</t>
  </si>
  <si>
    <t>W1A29A</t>
  </si>
  <si>
    <t>HP LaserJet Pro MFP M428fdn</t>
  </si>
  <si>
    <t>W1A30A</t>
  </si>
  <si>
    <t>HP LaserJet Pro MFP M428fdw</t>
  </si>
  <si>
    <t>8AF72A</t>
  </si>
  <si>
    <t xml:space="preserve">Multifunctionala mono A3 laser HP LaserJet M443nda  </t>
  </si>
  <si>
    <t xml:space="preserve">Multifunctionala laser A4 mono HP LaserJet Pro MFP 4102dwe Loyal  </t>
  </si>
  <si>
    <t>W1A79A</t>
  </si>
  <si>
    <t xml:space="preserve">Multif. laser color fax A4 HP Color LaserJet Pro MFP M479fdn  </t>
  </si>
  <si>
    <t>B315V_DNI</t>
  </si>
  <si>
    <t>Multifunctional laser mono Xerox Workcentre B315V_DNI</t>
  </si>
  <si>
    <t>B305V_DNI</t>
  </si>
  <si>
    <t>Multifunctional laser mono Xerox Workcentre B305V_DNI</t>
  </si>
  <si>
    <t>MFC-L5750DW</t>
  </si>
  <si>
    <t>Multifunctionala laser Brother MFC-L5750DW</t>
  </si>
  <si>
    <t>C3320i</t>
  </si>
  <si>
    <t>Multifunctional Bizhub C3320i A4</t>
  </si>
  <si>
    <t>L6570</t>
  </si>
  <si>
    <t>Multifunctionala Epson EcoTank L6570 Inkjet</t>
  </si>
  <si>
    <t>Cameră videoconferință</t>
  </si>
  <si>
    <t>960-000867</t>
  </si>
  <si>
    <t>Camera videoconferinta Logitech BCC950 ConferenceCam, Full HD</t>
  </si>
  <si>
    <t>Scaner documente, portabil</t>
  </si>
  <si>
    <t>V500S</t>
  </si>
  <si>
    <t xml:space="preserve">Camera documente Evo DocCam V500S 8MP </t>
  </si>
  <si>
    <t>V160PRO</t>
  </si>
  <si>
    <t>Camera de documente Book Scanner Series V160PRO</t>
  </si>
  <si>
    <t>Mobilier</t>
  </si>
  <si>
    <t>Masa si scaun  cursant</t>
  </si>
  <si>
    <t>Link</t>
  </si>
  <si>
    <t>Birou modular trapezoidal
Structură metalică vopsea epoxidică gri
Blat melaminat rezistent la zgârieturi cu Unghiuri rotunjite ABS de 60 °
Dimensiune masa: inaltime 78cm, dimensiune trapez 95x57x57x40 cm
Scaun: Scaun ergonomic
Structură tubulară de 1,5 cm  acoperire cu pulbere epoxidică gri
Scaune din plastic rezistente la șocuri
Inaltime 44cm
Inaltime 44cm</t>
  </si>
  <si>
    <t>Catedra si scaun profesor</t>
  </si>
  <si>
    <t>Catedra profesor, blat werzalit 120x70cm, scaun ergonomic</t>
  </si>
  <si>
    <t>Aplicatii productivitate si interactive</t>
  </si>
  <si>
    <t>prezentare</t>
  </si>
  <si>
    <t>descriere</t>
  </si>
  <si>
    <t>Valoare LEI (fTVA)       3 ani</t>
  </si>
  <si>
    <t>Valoare EUR (fTVA)         3 ani</t>
  </si>
  <si>
    <t>Software interactiv pentru profesori</t>
  </si>
  <si>
    <t>Mozaik Teacher Premium 1 profesor</t>
  </si>
  <si>
    <t>Licentierea se face pe adresa de email. Un cont licentiat are acces in toate platformele Mozaik Education</t>
  </si>
  <si>
    <t>Mozabook Classroom 1 clasa</t>
  </si>
  <si>
    <t xml:space="preserve">Licentierea se face pe PC/ laptop. Orice profesor cu un cont trial se poate loga si utiliza licenta instalata pe pc. </t>
  </si>
  <si>
    <t>Software productivitate pentru profesori</t>
  </si>
  <si>
    <t>Office Pro Plus 2021</t>
  </si>
  <si>
    <t>Licenta perpetua. Include word, excel, power point</t>
  </si>
  <si>
    <t>Licenta Bitdefender Internet Security</t>
  </si>
  <si>
    <t>Licenta pentru 1 user 3 ani</t>
  </si>
  <si>
    <t>TOTAL BUGET SALA DE CLASA</t>
  </si>
  <si>
    <t>Echipamentele 1-7 sunt obligatorii sa existe in laboratorul de informatica - regasiti specificatiile minime din ghid in sheet " specificatii minime sala de clasa", in acest workbook</t>
  </si>
  <si>
    <t>Sistem Desktop + Monitor sau AII-In-One sau Laptop (1 buc/ fiecare elev si profesor)</t>
  </si>
  <si>
    <t>Sistem Desktop + Monitor</t>
  </si>
  <si>
    <t>N015O3000SFF_VP_WIN-05</t>
  </si>
  <si>
    <t>Statie desktop Dell Optiplex 3000 SFF  i5-12500(6 Cores/18MB/12T/3.0GHz to 4.6GHz),16GB(1X16)DDR4,512GB</t>
  </si>
  <si>
    <t>*toate sistemele au w11pro, tastatura, mouse</t>
  </si>
  <si>
    <t>90PF03I1-M005T0</t>
  </si>
  <si>
    <t xml:space="preserve">Statie desktop Asus i3-12100 Processor 3.3 GHz (12M Cache, up to 4.3 GHz, 4 cores)/8GB DDR4 U-DIMM *2/512GB </t>
  </si>
  <si>
    <t>90PF03J1-M005R0</t>
  </si>
  <si>
    <t>Statie desktop Asus D500MD_CZ-312100008XA i3-12100 Processor 3.3 GHz (12M Cache, up to 4.3 GHz, 4 cores)/8GB DDR4 U-DIMM *2/512GB</t>
  </si>
  <si>
    <t>90PF03I1-M002H0</t>
  </si>
  <si>
    <t>Statie desktop Desktop Asus i3-12100 Processor 3.3 GHz (12M Cache, up to 4.3 GHz, 4 cores)/8GB DDR4 U-DIMM *2/512GB</t>
  </si>
  <si>
    <t>90PF03J1-M005S0</t>
  </si>
  <si>
    <t>90PF03J1-M001P0</t>
  </si>
  <si>
    <t>Statie desktop Desktop Asus i5-12400 Processor 2.5 GHz (18M Cache, up to 4.4 GHz, 6 cores)/8GB DDR4 U-DIMM *2/512GB</t>
  </si>
  <si>
    <t>64X69AA</t>
  </si>
  <si>
    <t>Monitor HP P27 G5 LED, IPS, FHD 1920x1080</t>
  </si>
  <si>
    <t>62AFKAT2EU</t>
  </si>
  <si>
    <t>Monitor Lenovo ThinkVision S27e-20  27inch IPS FHD WLED 16:09</t>
  </si>
  <si>
    <t>VA27EHE</t>
  </si>
  <si>
    <t>Monitor ASUS VA27EHE  27inch Monitor FHD 1920x1080 IPS</t>
  </si>
  <si>
    <t>P2722H-05</t>
  </si>
  <si>
    <t>Monitor LED Dell Professional P2722H  27” 1920x1080 IPS Antiglare 16:9</t>
  </si>
  <si>
    <t>273V7QDSB/00</t>
  </si>
  <si>
    <t>Monitor 27" Philips 273V7QDSB/00(01)  Black IPS, 16:9, 1920x1080</t>
  </si>
  <si>
    <t>90LC08I1-B01370</t>
  </si>
  <si>
    <t>Monitor LED IPS ASUS Eye Care VA27EHE 27", Full HD</t>
  </si>
  <si>
    <t>Monitor LED IPS ASUS Eye Care C1275Q 27", Full HD</t>
  </si>
  <si>
    <t>C300i</t>
  </si>
  <si>
    <t>Multifunctional Bizhub C300i A3 30ppm</t>
  </si>
  <si>
    <t>C250i</t>
  </si>
  <si>
    <t>Multifunctional Bizhub C250i A3, 30ppm, 8GB</t>
  </si>
  <si>
    <t>IR2425i</t>
  </si>
  <si>
    <t>Multifunctinal laser Canon IR2425i  A3 25ppm</t>
  </si>
  <si>
    <t>Software interactiv pentru elevi</t>
  </si>
  <si>
    <t>Mozaik Student Premium 1 elev</t>
  </si>
  <si>
    <t>Licentierea se face pe adresa de email. Un cont licentiat are acces in toate platformele Mozaik Education. Elevii vor putea folosi dar monitoare de max 32". Un cont elev nu poate afisa pe un display</t>
  </si>
  <si>
    <t>Software productivitate pentru elevi si profesori</t>
  </si>
  <si>
    <t>Licenta pentru 1 user 3 ani la achiz de min 26buc</t>
  </si>
  <si>
    <t>Denumire produs</t>
  </si>
  <si>
    <t>Descriere produs</t>
  </si>
  <si>
    <t xml:space="preserve">Scottie GO Edu </t>
  </si>
  <si>
    <t>link</t>
  </si>
  <si>
    <t xml:space="preserve">Scottie Go! Edu este un joc inovator prin intermediul caruia copiii invata programarea. Setul include 179 blocuri de programare, un cod de licenta pentru 3 dispozitive, un organizator, placa de fundal pe care pot fi asamblate comenzile de programare si un manual Scottie Go!
Scottie GO! Edu include o tabla, 179 de comenzi cartonate si aplicatia Scottie GO! Edu cu 91 de misiuni de dificultate crescanda. Este recomandat copiilor cu varste intre 6 – 15 ani.
Utilizarea jocurilor in educatie ii ajuta pe copii sa dobandeasca cunostinte intr-un mod prietenos si interesant. Jocul prezinta un extraterestru prietenos numit Scottie, a carui nava spatiala se defecteaza si aterizeaza pe Pamant. Elevii vor trebui sa-l ajute pe Scottie sa adune piese de schimb pentru nava sa prin programarea actiunilor in joc.
</t>
  </si>
  <si>
    <t>Scottie GO Magnetic Blocks</t>
  </si>
  <si>
    <t xml:space="preserve">Un set de 53 de blocuri magnetice mari pentru tabla magnetică. Scottie Go! Magnetic blocks este un instrument excelent pentru a sprijini interacțiunea profesor – elev și pentru a ajuta profesorii să prezinte și să explice soluții pentru căutările lui Scottie, utilizând algoritmii de programare.
</t>
  </si>
  <si>
    <t>TOTAL BUGET laborator de informatica</t>
  </si>
  <si>
    <t>Laborator 20</t>
  </si>
  <si>
    <t>Include aplicatia profesor, casca si microfn profesor, tablete elevi cu casca si microfon 20 buc, aplicatie elev, router comunicatii laborator. Include configurarea.</t>
  </si>
  <si>
    <t xml:space="preserve"> *include instalare si instruire</t>
  </si>
  <si>
    <t>Laborator 24</t>
  </si>
  <si>
    <t>Include aplicatia profesor, casca si microfn profesor, tablete elevi cu casca si microfon 24 buc, aplicatie elev, router comunicatii laborator. Include configurarea.</t>
  </si>
  <si>
    <t xml:space="preserve"> *necesita un pc pentru profesor</t>
  </si>
  <si>
    <t>Laborator 28</t>
  </si>
  <si>
    <t>Include aplicatia profesor, casca si microfn profesor, tablete elevi cu casca si microfon 28 buc, aplicatie elev, router comunicatii laborator. Include configurarea.</t>
  </si>
  <si>
    <t>Laborator 30</t>
  </si>
  <si>
    <t>Include aplicatia profesor, casca si microfn profesor, tablete elevi cu casca si microfon 30 buc, aplicatie elev, router comunicatii laborator. Include configurarea.</t>
  </si>
  <si>
    <t xml:space="preserve">Categorie </t>
  </si>
  <si>
    <t>Part number</t>
  </si>
  <si>
    <t xml:space="preserve">Produs </t>
  </si>
  <si>
    <t>Specificatii tehnice oferta Quartz Matrix</t>
  </si>
  <si>
    <t>Producator</t>
  </si>
  <si>
    <t xml:space="preserve">Garantie </t>
  </si>
  <si>
    <t xml:space="preserve">Link </t>
  </si>
  <si>
    <t xml:space="preserve">1 EUR </t>
  </si>
  <si>
    <t xml:space="preserve">Display interactiv </t>
  </si>
  <si>
    <t>Promethean</t>
  </si>
  <si>
    <r>
      <t>Promethean Activ Panel AP9 Standard 75 " -</t>
    </r>
    <r>
      <rPr>
        <sz val="10"/>
        <color rgb="FF000000"/>
        <rFont val="Calibri"/>
        <family val="2"/>
      </rPr>
      <t xml:space="preserve"> Tabla interactiva de tip Display cu diagonala minim 75", rezolutie min 4K, contrast dinamic min 5000:1, luminozitate min 400 cd/m2, Rata de refresh min 60Hz si unghi de vizibilitate min 178°. Numar puncte atingere min 20, acuratete atingere max 1mm, rata de scanare 200Hz, Timp raspuns mai mic de 5ms, recunoastere gesturi, stergere cu palma sau podul palmei (recunoastere automata), stilouri incluse min 2, Stilourile vor fi fara baterii,  ergonomice, de dimensiunea unui pix normal, varful de scriere al stiloului acestuia fiind de max 3mm, radiera sau burete fizic. Tabla trebuie sa aiba un calculator incorporat cu sistem de operare preinstalat min Android 9 sau echivalent cu posibilitate update la 11, procesor QuadCore, min 4GB RAM, stocare interna min 32GB. Posibilitatea utilizarii unui card SD suplimentar. Difuzoare stereo min 30W. Conectivitate: DP min 1, intrare microfon, iesire audio prin jack 3.5,  HDMI IN min 3 pentru a putea conecta prin cablu 3 surse simultan. HDMI Out min 1,  Port USB  3.0 sau superior  min 8, din care min 3 sa suporte touch si 1 USB tip C care sa permita si alimentarea. Tabla trebuie sa se poata conecta la internet prin Cablu LAN min 1Gbps sau WI Fi min IEEE 802.11 a/b/g/n/ac/ax si Bluetooth min 5.  Administrarea tablei sa se poata face de la distanta: adaugare sau stergere useri, update-uri, instalare sau stergere aplicatii de la distanta, configurare si adaugare restrictii in functie de useri. Utilizatorii pot securiza datele pe tabla prin parola sau pin si pot accesa conturile cu documente proprii in cloud. </t>
    </r>
  </si>
  <si>
    <t xml:space="preserve">Suport pentru display </t>
  </si>
  <si>
    <t xml:space="preserve">Suport mobil reglabil pe inaltime compatibil cu display-ul 65" </t>
  </si>
  <si>
    <t>Blackmount</t>
  </si>
  <si>
    <t>Suport mobil reglabil pe inaltime compatibil cu display-ul 75" si 86"</t>
  </si>
  <si>
    <t xml:space="preserve">Part number </t>
  </si>
  <si>
    <t>Descriere</t>
  </si>
  <si>
    <t xml:space="preserve">Sistem desktop </t>
  </si>
  <si>
    <t>Intel Core i5-12500(6 Cores/18MB/12T/3.0GHz to 4.6GHz),16GB(1X16)DDR4,512GB(M.2)NVMe PCIe SSD,noDVD,Intel Integrated Graphics,noWiFi,Dell Mouse MS116,Dell Keyboard KB216,Win11Pro,3Yr ProSupport</t>
  </si>
  <si>
    <t>Dell</t>
  </si>
  <si>
    <t xml:space="preserve"> Intel® Core™ i3-12100 Processor 3.3 GHz (12M Cache, up to 4.3 GHz, 4 cores)/8GB DDR4 U-DIMM *2/512GB M.2 NVMe™ PCIe® 3.0 SSD/Intel WGI219V 10/100/1000 GbE, non-vPro/High Definition 7.1 Channel Audio/1x Headphone out/1x Line-in/1x MIC in/1x RJ45 Gigabit Ethernet/1x HDMI 1.4/1x VGA Port/2x PS2/4x USB 2.0 Type-A/1x Headphone/1x 3.5mm combo audio jack/2x USB 3.2 Gen 1 Type-A/2x USB 3.2 Gen 2 Type-A/2.5" x 1/3.5" x 1/4 x SATA 6.0Gb/s ports/1x PCIe® 4.0 x 16/2x PCIe® 3.0 x 1/1x M.2 connector for WiFi/2x M.2 connector for storage/2x DDR4 U-DIMM slot/Wired keyboard (USB)/Wired optical mouse (USB)/09.46 x 29.27 x 33.96 cm/05.00 kg/Windows 11 Pro Education/*Some devices for academic use will automatically be updated to Windows 11 Pro Education with the Windows 11 Anniversary Update. Features vary/ see https://aka.ms/ProEducation for Windows 11 Pro Education feature information.</t>
  </si>
  <si>
    <t>Asus</t>
  </si>
  <si>
    <t>3 ani</t>
  </si>
  <si>
    <t>ExpertCenter D5 SFF (D500SD)｜Tower PCs｜ASUS Global</t>
  </si>
  <si>
    <t>Intel® Core™ i3-12100 Processor 3.3 GHz (12M Cache, up to 4.3 GHz, 4 cores)/8GB DDR4 U-DIMM *2/512GB M.2 NVMe™ PCIe® 3.0 SSD/Intel WGI219V 10/100/1000 GbE, non-vPro/High Definition 7.1 Channel Audio/1x Headphone out/1x Line-in/1x MIC in/1x RJ45 Gigabit Ethernet/1x HDMI 1.4/1x VGA Port/2x PS2/4x USB 2.0 Type-A/1x Headphone/1x 3.5mm combo audio jack/2x USB 3.2 Gen 1 Type-A/2x USB 3.2 Gen 2 Type-A/2.5" x 1/3.5" x 1/4 x SATA 6.0Gb/s ports/1x PCIe® 4.0 x 16/2x PCIe® 3.0 x 1/1x M.2 connector for WiFi/2x M.2 connector for storage/2x DDR4 U-DIMM slot/Wired keyboard (USB)/Wired optical mouse (USB)/16.20 x 29.14 x 35.50 cm/06.00 kg/Windows 11 Pro Education/*Some devices for academic use will automatically be updated to Windows 11 Pro Education with the Windows 11 Anniversary Update. Features vary/ see https://aka.ms/ProEducation for Windows 11 Pro Education feature information.</t>
  </si>
  <si>
    <t>ExpertCenter D5 Mini Tower (D500MD)｜Tower PCs｜ASUS Global</t>
  </si>
  <si>
    <t xml:space="preserve"> Intel® Core™ i3-12100 Processor 3.3 GHz (12M Cache, up to 4.3 GHz, 4 cores)/8GB DDR4 U-DIMM *2/512GB M.2 NVMe™ PCIe® 3.0 SSD/Intel WGI219V 10/100/1000 GbE, non-vPro/High Definition 7.1 Channel Audio/1x Headphone out/1x Line-in/1x MIC in/1x RJ45 Gigabit Ethernet/1x HDMI 1.4/1x VGA Port/2x PS2/4x USB 2.0 Type-A/1x Headphone/1x 3.5mm combo audio jack/2x USB 3.2 Gen 1 Type-A/2x USB 3.2 Gen 2 Type-A/2.5" x 1/3.5" x 1/4 x SATA 6.0Gb/s ports/1x PCIe® 4.0 x 16/2x PCIe® 3.0 x 1/1x M.2 connector for WiFi/2x M.2 connector for storage/2x DDR4 U-DIMM slot/Wired keyboard (USB)/Wired optical mouse (USB)/09.46 x 29.27 x 33.96 cm/05.00 kg/ win11pro</t>
  </si>
  <si>
    <t xml:space="preserve"> Intel® Core™ i3-12100 Processor 3.3 GHz (12M Cache, up to 4.3 GHz, 4 cores)/8GB DDR4 U-DIMM *2/512GB M.2 NVMe™ PCIe® 3.0 SSD/Intel WGI219V 10/100/1000 GbE, non-vPro/High Definition 7.1 Channel Audio/1x Headphone out/1x Line-in/1x MIC in/1x RJ45 Gigabit Ethernet/1x HDMI 1.4/1x VGA Port/2x PS2/4x USB 2.0 Type-A/1x Headphone/1x 3.5mm combo audio jack/2x USB 3.2 Gen 1 Type-A/2x USB 3.2 Gen 2 Type-A/2.5" x 1/3.5" x 1/4 x SATA 6.0Gb/s ports/1x PCIe® 4.0 x 16/2x PCIe® 3.0 x 1/1x M.2 connector for WiFi/2x M.2 connector for storage/2x DDR4 U-DIMM slot/Wired keyboard (USB)/Wired optical mouse (USB)/16.20 x 29.14 x 35.50 cm/06.00 kg/ win11pro</t>
  </si>
  <si>
    <t>Intel® Core™ i5-12400 Processor 2.5 GHz (18M Cache, up to 4.4 GHz, 6 cores)/8GB DDR4 U-DIMM *2/512GB M.2 NVMe™ PCIe® 3.0 SSD/Intel WGI219V 10/100/1000 GbE, non-vPro/High Definition 7.1 Channel Audio/1x Headphone out/1x Line-in/1x MIC in/1x RJ45 Gigabit Ethernet/1x HDMI 1.4/1x VGA Port/2x PS2/4x USB 2.0 Type-A/1x Headphone/1x 3.5mm combo audio jack/2x USB 3.2 Gen 1 Type-A/2x USB 3.2 Gen 2 Type-A/2.5" x 1/3.5" x 1/4 x SATA 6.0Gb/s ports/1x PCIe® 4.0 x 16/2x PCIe® 3.0 x 1/1x M.2 connector for WiFi/2x M.2 connector for storage/2x DDR4 U-DIMM slot/Wired keyboard (USB)/Wired optical mouse (USB)/16.20 x 29.14 x 35.50 cm/06.00 kg/ win11pro</t>
  </si>
  <si>
    <t xml:space="preserve">Monitor </t>
  </si>
  <si>
    <t>LED, IPS, FHD 1920x1080, 16:9, 5 ms, 250 cd/m², 1000:1 static, 178°/178°, 1x VGA/ 1x DP 1.2/ 1x HDMI 1.4, Tilt: -5 to +20°, VESA 100x100, Black</t>
  </si>
  <si>
    <t>HP</t>
  </si>
  <si>
    <t xml:space="preserve"> 27inch IPS FHD WLED 16:09 1000:1 250cd/m2 4ms VGA HDMI ()  </t>
  </si>
  <si>
    <t>Lenovo</t>
  </si>
  <si>
    <t xml:space="preserve"> 27inch Monitor FHD 1920x1080 IPS 75Hz Frameless Flicker free Low Blue Light TUV certified</t>
  </si>
  <si>
    <t xml:space="preserve"> 27” 1920x1080 IPS Antiglare 16:9, 1000:1, 300 cd/m2, 8ms/5ms, 178/178, DP 1.2, HDMI 1.4, VGA, USB 3.2 up stream, 4x USB 3.2 hub, Flicker-free, Tilt, Swivel, Pivot, Height Adjust</t>
  </si>
  <si>
    <t xml:space="preserve"> Black IPS, 16:9, 1920x1080, 4ms, 250 cd/m2, 1000:1, D-Sub, DVI, HDMI, vesa</t>
  </si>
  <si>
    <t>27", Full HD, 75 Hz, FreeSync, negru</t>
  </si>
  <si>
    <t>https://www.asus.com/displays-desktops/monitors/eye-care/va27ehe/</t>
  </si>
  <si>
    <t>https://www.asus.com/displays-desktops/monitors/business/asus-expertcenter-c1275q/</t>
  </si>
  <si>
    <t>UMA Ryzen 3-5425U TPM / 23.8 FHD IPS 250 / 8GB 1D DDR4 3200 / 256 GB PCIe NVMe / DOS / 1yw / HP Wired Keyboard / HP Wired Mouse / AX 2x2+ BT5.2 / 5MP Webcam / 65W, w11pro</t>
  </si>
  <si>
    <t>1 an</t>
  </si>
  <si>
    <t>Intel Core i3-1220P 23.8inch FHD AG 8GB 256GB SSD M.2 UMA Slim DVD Writer 2x2ax + BT W11P 1Y CC</t>
  </si>
  <si>
    <t>Intel® Core™ i3-1215U / 23,8 inchi, FHD (1920 x 1080) / 8 GB DDR4 SO-DIMM / 512GB SSD M.2 NVMe™ PCIe® 3.0 / Wi-Fi 6(802.11ax) (Dual band) 2*2 + Bluetooth® 5.1 / Windows 11 Pro Education</t>
  </si>
  <si>
    <t>2 ani</t>
  </si>
  <si>
    <t>AIO,23.8"FHD(1920x1080)noTouch,Intel Core i5-12500(18MB/4.6GHz),8GB(1X8)DDR4 non ECC,256GB(M.2)PCIe NVMe SSD,Intel Integrated Graphics,Wi-Fi 6E 2x2(Gig+)&amp;BT 5.2,Dell KB &amp; Mouse - KM5221W,Win11Pro,3Yr Prspt</t>
  </si>
  <si>
    <t>Intel® Core™ i3-1215U Processor 1.2 GHz (10M Cache, up to 4.4 GHz, 6 cores)/8GB DDR4 SO-DIMM/8GB DDR4 SO-DIMM/8GB DDR4 SO-DIMM/256GB M.2 NVMe™ PCIe® 3.0 SSD/Without HDD/1x M.2 2280 SSD slot/2x DDR4 SO-DIMM slot/Wi-Fi 6(802.11ax) (Dual band) 2*2 + Bluetooth® 5.1/(BT version may change with OS version different)/720p HD camera/1x Kensington lock/1x 3.5mm combo audio jack/1x USB 2.0 Type-A/1x DC-in/1x RJ45 Gigabit Ethernet/1x HDMI in 1.4/1x HDMI out 1.4/1x USB 2.0 Type-A/1x USB 3.2 Gen 1 Type-C/3x USB 3.2 Gen 1 Type-A/53.9 x 42.3 x 1.5 ~ 16.5 cm/05.40 kg/Wired grey keyboard (USB)/Wired optical mouse (USB)/ w11pro</t>
  </si>
  <si>
    <t>https://www.asus.com/displays-desktops/all-in-one-pcs/all-series/asus-a3402/</t>
  </si>
  <si>
    <t>Intel® Core™ i5-1235U Processor 1.3 GHz (12M Cache, up to 4.4 GHz, 10 cores)/8GB DDR4 SO-DIMM/512GB M.2 NVMe™ PCIe® 3.0 SSD/Without HDD/1x M.2 2280 SSD slot/2x DDR4 SO-DIMM slot/Wi-Fi 6(802.11ax) (Dual band) 2*2 + Bluetooth® 5.1/(BT version may change with OS version different)/720p HD camera/1x Kensington lock/1x 3.5mm combo audio jack/1x USB 2.0 Type-A/1x DC-in/1x RJ45 Gigabit Ethernet/1x HDMI in 1.4/1x HDMI out 1.4/1x USB 2.0 Type-A/1x USB 3.2 Gen 1 Type-C/3x USB 3.2 Gen 1 Type-A/53.9 x 42.3 x 1.5 ~ 16.5 cm/05.40 kg/Wired grey keyboard (USB)/Wired optical mouse (USB)/Windows 11 Pro Education/*Some devices for academic use will automatically be updated to Windows 11 Pro Education with the Windows 11 Anniversary Update. Features vary/ see https://aka.ms/ProEducation for Windows 11 Pro Education feature information.</t>
  </si>
  <si>
    <t>Intel® Core™ i3-1215U Processor 1.2 GHz (10M Cache, up to 4.4 GHz, 6 cores)/8GB DDR4 SO-DIMM, 256GB M.2 NVMe™ PCIe® 3.0 SSD/Without HDD/1x M.2  2280 SSD slot/2x DDR4 SO-DIMM slot/Wi-Fi 6(802.11ax) (Dual band) 2*2 + Bluetooth® 5.1/(BT version may change with OS version different)/720p HD camera/1x Kensington lock/1x 3.5mm combo audio jack/1x USB 2.0 Type-A/1x DC-in/1x RJ45 Gigabit Ethernet/1x HDMI in 1.4/1x HDMI out 1.4/1x USB 2.0 Type-A/1x USB 3.2 Gen 1 Type-C/3x USB 3.2 Gen 1 Type-A/53.9 x 42.3 x 1.5 ~ 16.5 cm/05.40 kg/Wired grey keyboard (USB)/Wired optical mouse (USB)/ w11pro</t>
  </si>
  <si>
    <t>Intel® Core™ i5-1235U Processor 1.3 GHz (12M Cache, up to 4.4 GHz, 10 cores)/8GB DDR4 SO-DIMM/512GB M.2 NVMe™ PCIe® 3.0 SSD/Without HDD/1x M.2 2280 SSD slot/2x DDR4 SO-DIMM slot/Wi-Fi 6(802.11ax) (Dual band) 2*2 + Bluetooth® 5.1, w11 pro</t>
  </si>
  <si>
    <t>Intel® Core™ i3-1215U Processor 1.2 GHz (10M Cache, up to 4.4 GHz, 6 cores) 8GB DDR4 SO-DIMM/256GB M.2 NVMe™ PCIe® 3.0 SSD/Without HDD/1x M.2 2280 SSD slot/2x DDR4 SO-DIMM slot/Wi-Fi 6(802.11ax) (Dual band) 2*2 + Bluetooth® 5.1/(BT version may change with OS version different)/720p HD camera/1x Kensington lock/1x 3.5mm combo audio jack/1x USB 2.0 Type-A/1x DC-in/1x RJ45 Gigabit Ethernet/1x HDMI in 1.4/1x HDMI out 1.4/1x USB 2.0 Type-A/1x USB 3.2 Gen 1 Type-C/3x USB 3.2 Gen 1 Type-A/53.9 x 42.3 x 1.5 ~ 16.5 cm/05.40 kg/Wired grey keyboard (USB)/Wired optical mouse (USB)/Windows 11 Pro Education/*Some devices for academic use will automatically be updated to Windows 11 Pro Education</t>
  </si>
  <si>
    <t>Intel® Core™ i5-1235U Processor 1.3 GHz (12M Cache, up to 4.4 GHz, 10 cores)/8GB DDR4 SO-DIMM/512GB M.2 NVMe™ PCIe® 3.0 SSD/Without HDD/1x M.2 2280 SSD slot/2x DDR4 SO-DIMM slot/Wi-Fi 6(802.11ax) (Dual band) 2*2 + Bluetooth® 5.1/(BT version may change with OS version different)/720p HD camera/1x Kensington lock/1x 3.5mm combo audio jack/1x USB 2.0 Type-A/1x DC-in/1x RJ45 Gigabit Ethernet/1x HDMI in 1.4/1x HDMI out 1.4/1x USB 2.0 Type-A/1x USB 3.2 Gen 1 Type-C/3x USB 3.2 Gen 1 Type-A/53.9 x 42.3 x 1.5 ~ 16.5 cm/05.40 kg/Wired grey keyboard (USB)/Wired optical mouse (USB)/ w11pro</t>
  </si>
  <si>
    <t xml:space="preserve">Laptop </t>
  </si>
  <si>
    <t>UMA i3-1215U Trusted Platm Module / 15.6 FHD AG SVA 250 / 8GB 1D DDR4 3200 / 256GB PCIe NVMe Value / DOS3.0 / 1yw / Ash   kbd TP Imagepad with numeric keypad / AC 2x2+BT 5 / Asteroid Silver  with HD Webcam + TNR ID / SeaShipment, w11pro</t>
  </si>
  <si>
    <t>UMA Ryze3 5425U  / 15.6 FHD AG UWVA 250 / 8GB 1D DDR4 3200 / 256GB PCIe NVMe Value / DOS3.0 / 1yw / Ash   kbd TP Imagepad with numeric keypad / AC 2x2+BT 5 / Asteroid Silver  with HD Webcam + TNR ID / SeaShipment, w11pro</t>
  </si>
  <si>
    <t>AMD Ryzen 3 5425U 15.6inch FHD AG 2x4GB 256GB SSD M.2 NVMe UMA 2x2ac + BT W11PRO 2Y CC</t>
  </si>
  <si>
    <t>Intel Core i3-1215U 15.6inch FHD AG 8GB 256GB SSD M.2 UMA 2X2AC + BT W11PRO 2Y CCI</t>
  </si>
  <si>
    <t>AMD Ryzen 5 5625U 15.6inch FHD AG 8GB 512GB SSD M.2 UMA 2X2AC + BT W11PRO 2Y CCI</t>
  </si>
  <si>
    <t xml:space="preserve">Intel® Core™ i3-1115G4 / 15,6 inchi, FHD (1920 x 1080) / 8GB DDR4 on board, Memory Max Up to:16GB / 256GB SSD M.2 NVMe™ PCIe® 3.0 / 720p HD camera / Wi-Fi 5(802.11ac) (Dual band) 2*2 + Bluetooth® 5.1 / 37 watt-oră, 2S1P, 2 celule Li-ion / 1.80 kg / Windows 11 Pro Education </t>
  </si>
  <si>
    <t>ASUS Laptop P1512CEA / Intel® Core™ i3-1115G4 / 15,6 inchi, FHD (1920 x 1080) / 8GB DDR4 on board, Memory Max Up to:16GB / 256GB SSD M.2 NVMe™ PCIe® 3.0  / 720p HD camera / Wi-Fi 5(802.11ac) (Dual band) 2*2 + Bluetooth® 5.1 / 37 watt-oră, 2S1P, 2 celule Li-ion /  1.80 kg  /W11PRO</t>
  </si>
  <si>
    <t>Intel® Core™ i3-1115G4 / 15,6 inchi, FHD (1920 x 1080) / 8GB DDR4 on board, Memory Max Up to:16GB / 256GB SSD M.2 NVMe™ PCIe® 3.0  / 720p HD camera / Wi-Fi 5(802.11ac) (Dual band) 2*2 + Bluetooth® 5.1 / 37 watt-oră, 2S1P, 2 celule Li-ion /  1.80 kg  /W11PRO</t>
  </si>
  <si>
    <t xml:space="preserve"> Intel® Core™ i5-1135G7 / 15,6 inchi, FHD (1920 x 1080) / 8GB DDR4 on board, Memory Max Up to:16GB / 512GB SSD M.2 NVMe™ PCIe® 3.0 / 720p HD camera / Wi-Fi 5(802.11ac) (Dual band) 2*2 + Bluetooth® 5.1 / 37 watt-oră, 2S1P, 2 celule Li-ion / 1.80 kg / W11PRO</t>
  </si>
  <si>
    <t>15.6"FHD(1920x1080)AG noTouch,Intel Core i5-1135G7(8MB,up to 4.2 GHz),8GB(1x8)2666MHz DDR4,256GB(M.2)NVMe PCIe SSD,noDVD,Intel UHD Graphics,802.11ac 1x1 WiFi+BT,Backlit KB,noFGP,3cell 41WHr,Win11Pro,3Yr Prspt</t>
  </si>
  <si>
    <t>DELL</t>
  </si>
  <si>
    <t>15.6"FHD(1920x1080)AG noTouch,Intel Core i5-1135G7(8MB,up to 4.2 GHz),8GB(1x8)3200MHz DDR4,256GB(M.2)NVMe PCIe SSD,noDVD,NVIDIA GeForce MX350/2GB,802.11ac 1x1 WiFi+BT,Backlit KB,noFGP,3cell 41WHr,Win11Pro,3Yr Prspt</t>
  </si>
  <si>
    <t>AMD Ryzen 3 5425U/8GB/256GB SSD/15.6" FHD/AMD Radeon/Cam &amp; Mic/WLAN + BT/Backlit Kb/3 Cell/W11Pro/</t>
  </si>
  <si>
    <t>15.6-inch/Intel® Core™ i3-1115G4 Processor 3.0 GHz (6M Cache, up to 4.1 GHz, 2 cores)/8GB DDR4 on board/720p HD camera/Chiclet Keyboard/256GB M.2 NVMe™ PCIe® 3.0 SSD/HDD Housing for storage expansion/1x USB 3.2 Gen 1 Type-A/1x USB 3.2 Gen 1 Type-C/2x USB 2.0 Type-A/1x HDMI 1.4/1x 3.5mm Combo Audio Jack/1x DC-in/N/A/SonicMaster/Audio by ICEpower®/Built-in speaker/Built-in microphone/37WHrs, 2S1P, 2-cell Li-ion/1.80 kg/Windows 11 Pro Education/*Some devices for academic use will automatically be updated to Windows 11 Pro Education</t>
  </si>
  <si>
    <t>https://www.asus.com/ro/laptops/for-work/expertbook/asus-p1512-11th-gen-intel/</t>
  </si>
  <si>
    <t xml:space="preserve">14.0-inch/Intel® Core™ i3-1215U Processor 1.2 GHz (10M Cache, up to 4.4 GHz, 6 cores)/8GB DDR4 on board/720p HD camera/With privacy shutter/Chiclet Keyboard/256GB M.2 NVMe™ PCIe® 4.0 SSD/1x USB 2.0 Type-A/1x USB 3.2 Gen 1 Type-A/1x USB 3.2 Gen 1 Type-C support power delivery/1x USB 3.2 Gen 2 Type-C support display / power delivery/1x HDMI 1.4/1x 3.5mm Combo Audio Jack/1x RJ45 Gigabit Ethernet/N/A/Audio by Dirac/Built-in speaker/Built-in array microphone/42WHrs, 3S1P, 3-cell Li-ion/1.49 kg/Windows 11 Pro Education/*Some devices for academic use will automatically be updated to Windows 11 Pro Education </t>
  </si>
  <si>
    <t>https://www.asus.com/laptops/for-work/expertbook/expertbook-b1-b1402-12th-gen-intel/</t>
  </si>
  <si>
    <t>15.6-inch/Intel® Core™ i3-1215U Processor 1.2 GHz (10M Cache, up to 4.4 GHz, 6 cores)/8GB DDR4 on board/720p HD camera/With privacy shutter/Chiclet Keyboard/256GB M.2 NVMe™ PCIe® 4.0 SSD/1x USB 2.0 Type-A/1x USB 3.2 Gen 1 Type-A/1x USB 3.2 Gen 1 Type-C support power delivery/1x USB 3.2 Gen 2 Type-C support display / power delivery/1x HDMI 1.4/1x 3.5mm Combo Audio Jack/1x RJ45 Gigabit Ethernet/N/A/Audio by Dirac/Built-in speaker/Built-in array microphone/42WHrs, 3S1P, 3-cell Li-ion/1.69 kg/Windows 11 Pro Education</t>
  </si>
  <si>
    <t>https://www.asus.com/laptops/for-work/expertbook/expertbook-b1-b1502-12th-gen-intel/</t>
  </si>
  <si>
    <t>15.6-inch/ i5-1235U Processor 1.3 GHz (12M Cache, up to 4.4 GHz, 10 cores)/8GB DDR4 on board/720p HD camera/With privacy shutter/Chiclet Keyboard/1x USB 2.0 Type-A/1x USB 3.2 Gen 1 Type-A/1x USB 3.2 Gen 1 Type-C support power delivery/1x USB 3.2 Gen 2 Type-C support display / power delivery/1x HDMI 1.4/1x 3.5mm Combo Audio Jack/1x RJ45 Gigabit Ethernet/N/A/Audio by Dirac/Built-in speaker/Built-in array microphone/42WHrs, 3S1P, 3-cell Li-ion/1.69 kg/Windows 11 Pro for Educaiton</t>
  </si>
  <si>
    <t>14.0-inch/Intel® Core™ i3-1215U Processor 1.2 GHz (10M Cache, up to 4.4 GHz, 6 cores)/8GB DDR4 on board/720p HD camera/With privacy shutter/Backlit Chiclet Keyboard/256GB M.2 NVMe™ PCIe® 4.0 SSD/HDD Housing for storage expansion/1x USB 2.0 Type-A/2x USB 3.2 Gen 2 Type-A/1x Thunderbolt™ 4 supports display / power delivery/1x HDMI 1.4/1x VGA Port (D-Sub)/1x 3.5mm Combo Audio Jack/1x RJ45 Gigabit Ethernet/1x DC-in/Micro SD card reader/Built-in speaker/Built-in array microphone/42WHrs, 3S1P, 3-cell Li-ion/1.45 kg/Windows 11 Pro Education</t>
  </si>
  <si>
    <t>14.0-inch/Intel® Core™ i3-1215U Processor 1.2 GHz (10M Cache, up to 4.4 GHz, 6 cores)/8GB DDR4 on board/720p HD camera/With privacy shutter/Chiclet Keyboard/256GB M.2 NVMe™ PCIe® 4.0 SSD/1x USB 2.0 Type-A/1x USB 3.2 Gen 1 Type-A/1x USB 3.2 Gen 1 Type-C support power delivery/1x USB 3.2 Gen 2 Type-C support display / power delivery/1x HDMI 1.4/1x 3.5mm Combo Audio Jack/1x RJ45 Gigabit Ethernet/N/A/Audio by Dirac/Built-in speaker/Built-in array microphone/42WHrs, 3S1P, 3-cell Li-ion/1.49 kg/WIN10PRO</t>
  </si>
  <si>
    <t>15.6-inch/Intel® Core™ i3-1215U Processor 1.2 GHz (10M Cache, up to 4.4 GHz, 6 cores)/8GB DDR4 on board/720p HD camera/With privacy shutter/Chiclet Keyboard/256GB M.2 NVMe™ PCIe® 4.0 SSD/1x USB 2.0 Type-A/1x USB 3.2 Gen 1 Type-A/1x USB 3.2 Gen 1 Type-C support power delivery/1x USB 3.2 Gen 2 Type-C support display / power delivery/1x HDMI 1.4/1x 3.5mm Combo Audio Jack/1x RJ45 Gigabit Ethernet/N/A/Audio by Dirac/Built-in speaker/Built-in array microphone/42WHrs, 3S1P, 3-cell Li-ion/1.69 kg/W11PRO</t>
  </si>
  <si>
    <t>15.6-inch/Intel® Core™ i5-1235U Processor 1.3 GHz (12M Cache, up to 4.4 GHz, 10 cores)/8GB DDR4 on board/720p HD camera/With privacy shutter/Chiclet Keyboard/512GB M.2 NVMe™ PCIe® 4.0 SSD/1x USB 2.0 Type-A/1x USB 3.2 Gen 1 Type-A/1x USB 3.2 Gen 1 Type-C support power delivery/1x USB 3.2 Gen 2 Type-C support display / power delivery/1x HDMI 1.4/1x 3.5mm Combo Audio Jack/1x RJ45 Gigabit Ethernet/N/A/Audio by Dirac/Built-in speaker/Built-in array microphone/42WHrs, 3S1P, 3-cell Li-ion/1.69 kg/W11PRO</t>
  </si>
  <si>
    <t>14.0-inch/Intel® Core™ i3-1215U Processor 1.2 GHz (10M Cache, up to 4.4 GHz, 6 cores)/8GB DDR4 on board/720p HD camera/With privacy shutter/Backlit Chiclet Keyboard/256GB M.2 NVMe™ PCIe® 4.0 SSD/1x USB 2.0 Type-A/1x USB 3.2 Gen 2 Type-A/2x Thunderbolt™ 4 supports display / power delivery/1x HDMI 2.0b/1x 3.5mm Combo Audio Jack/1x RJ45 Gigabit Ethernet/Micro SD card reader(optional)/SonicMaster/Built-in speaker/Built-in array microphone/50WHrs, 3S1P, 3-cell Li-ion/1.61 kg/Windows 11 Pro - ASUS recommends Windows 11 Pro for business</t>
  </si>
  <si>
    <t>https://www.asus.com/laptops/for-work/expertbook/expertbook-b3-flip-b3402-12th-gen-intel/</t>
  </si>
  <si>
    <t xml:space="preserve">Sistem sunet </t>
  </si>
  <si>
    <t xml:space="preserve">
Edifier </t>
  </si>
  <si>
    <t>Laser, Monocrom, Format A4, Print, Scan, Copy, Fax,  40ppm, duplex, ADF, 1200 x 1200 dpi, USB, RETEA, WI FI, PROCESOR 600 MHz, tonere incluse</t>
  </si>
  <si>
    <t>Laser, Monocrom, Format A4, Duplex, Retea, Wi-Fi, Print, Scan, Copy, 40ppm, 1200 x 1200 dpi, USB, RETEA, WI FI, ADF, procesor 1200 MHz, tonere incluse</t>
  </si>
  <si>
    <t>Laser, Monocrom, Format A4, Retea, ADF, Duplex, Copiere, Fax, Printare, Scanare, 38 ppm, 1200 X 1200 dpi, retea, USB, procesor 	1200 MHz, tonere incluse</t>
  </si>
  <si>
    <t>Functii disponibile Imprimare Copiere Scanare Fax Tehnologie de printare Laser Format A4 Mod tiparire Monocrom Procesor 1200 MHz Memorie standard 512MB DDR; 512MB Flash Prima pagina 6.3 sec Numar copii recomandat lunar 750 - 4000 pagini Numar copii maxim lunar 80 000 pagini Imprimanta Viteza de printare monocrom 38 ppm</t>
  </si>
  <si>
    <t>A3, print,scan, copy; max 25ppm A4 (13ppm duplex A4), max 1200x1200dpi, 512MB RAM, procesor 600MHz, fpo 7.7 sec, limbaje HP PS, HP PCL 6, tavi 100+250 coli, ADF 100 coli, iesire 250 coli, duplex print/copy, LCD 4 linii, 10-key pad; scanner: Digital-CMOS Image Sensors (D-CIS), ADF, 33 ipm simplex mono/color, formate PDF, JPEG, TIFF, max 600dpi optic, 256 niveluri de gri, 2 bit, maxim 297 x 432 mm, scan to e-mail/FTP/SMB/PC; copy: max 25cpm A4, max 600x600dpi, copii multiple 999, scalare 25-400%; conectivitate USB 2.0, Ethernet; toner in-box 4k, ulterior HP 335A (W1335A - 7.4k), HP 335X (W1335X - 13.7k), volum recomandat 2.000 - 5.000 pag/luna, maxim 50.000 pag/luna.</t>
  </si>
  <si>
    <t>print/scan/copy A4; print: max 40ppm (34ipm duplex), 1200x1200dpi (Fine Lines), 512MB RAM, procesor 1200MHz, fpo 6.3 sec (ready); HP PCL 6, HP PCL 5e, HP postscript level 3 emulation, PDF, URF, PWG Raster; tavi 100+250 coli, duplex, DADF 50 coli, iesire 150 coli, display 2.7? Color Touchscreen; copy: 38 cpm, max 9.999 copii, scalare 25-400%; scan: CIS, color, max 1200x1200 dpi optic, volum scanare lunar recomandat 750 - 4.000 pag; USB 2.0, USB host, GB Ethernet, 802.3az(EEE), 802.11b/g/n / 2.4 / 5 GHZ Wi-Fi radio + Bluetooth; Apple AirPrint, Mopria certified, Wi-Fi direct; max 80.000pag/luna, recomandat 750 - 4.000 pag/luna, toner in-box 2.900pag;</t>
  </si>
  <si>
    <t>A4, print, scan, copy, fax; print: max 27ppm black si color, max 600x600dpi, HP ImageREt 3600, Pantone calibrated; procesor 1.2GHz, 512 MB NAND Flash, 512 MB DRAM, fpo (ready) 9.7 sec black, 11.3 sec color; limbaje: HP PCL 6, HP PCL 5c, HP postscript level 3 emulation, PDF, URF, Native Office, PWG Raster; tava 50+250coli, DADF 50 coli, duplex print/scan/copy, iesire 150 coli; control panel touch CGD color 10.9cm; scanner: color flatbed, max 1200x1200dpi optic, max 29/46 ppm black, 20/34 ppm color, Scan to cloud (Google Drive and DropBox), Scan to email with LDAP email address lookup, Scan to network folder, Scan to USB, Scan to Microsoft SharePoint, Scan to computer with software; copy: max 27 cpm black si color, max 600x600dpi, copii multiple 999, scalare 25-400%; fax: 33.6kbps, memorie 400 pag, max 300x300 dpi; USB2.0, GB Ethernet, USB host; facilitati smart : Apple AirPrint, Mopria certified, Google Cloud Print 2.0, ROAM enabled for easy printing, HP ePrint, HP Auto-On/Auto-Off Technology, Scan/print from Cloud using business apps on the control panel, Job Storage with PIN printing, Print from USB, N-up printing, collation; tonere in-box 2.4k Bk, 1.2k C/M/Y, recomandat 750 - 4.000pag/luna, max. 50.000pag/luna, HP ePrint, Apple AirPrint, Mopria-certified, Google Cloud Print 2</t>
  </si>
  <si>
    <t>(Tiparire, Copiere, Scanare, Fax),Dimensiune: A4, Viteza: 42 ppm, Duplex, Rezolutie: 600X600 dpi, Procesor: 1 Ghz, Memorie: 512mb, Alimentare cu hartie standard: 250 coli, DADF, Limbaje de imprimare: PCL 5/6, PostScript 3, Interfata: USB, Ethernet, Wi-fi, Touchscreen, Volum maxim lunar 80000 pagini, Consumabile: 006R04379 (3K),006R04380 (8K), 006R04381(20k), 013R00690 (DRUM).</t>
  </si>
  <si>
    <t>Xerox</t>
  </si>
  <si>
    <t>(Tiparire, Copiere, Scanare)Dimensiune: A4, Viteza: 40 ppm, Duplex, Rezolutie: 600X600 dpi, Procesor: 1 Ghz, Memorie: 512mb, Alimentare cu hartie standard: 250 coli, ADF, Limbaje de imprimare: PCL 5/6, PostScript 3, Interfata: USB, Ethernet, Wi-fi, Touchscreen, Volum maxim lunar 80000 pagini, Consumabile: 006R04379 (3K),006R04380 (8K), 006R04381(20k), 013R00690 (DRUM).</t>
  </si>
  <si>
    <t>Multifunctional</t>
  </si>
  <si>
    <t>A4, mono, 40 pag/min, WiFi, LAN, USB, ADF, duplex, 1200x1200dpi, 256MB</t>
  </si>
  <si>
    <t>Brother</t>
  </si>
  <si>
    <t>Multifunctional Bizhub C3320i</t>
  </si>
  <si>
    <t>33ppm, A4, color, ADF, Duplex, Retea, USB, tonere incluse</t>
  </si>
  <si>
    <t>konica</t>
  </si>
  <si>
    <t>CISS, Color, Format A4, Duplex, Wi-Fi</t>
  </si>
  <si>
    <t>Epson</t>
  </si>
  <si>
    <t>A3 color, 30ppm, ADF, Duplex, Retea, USB, tonere incluse</t>
  </si>
  <si>
    <t>A3 color, Color, laser, MFP, 3 in 1, 30 ppm, 1800 x 600 dpi; 1200 x 1200 dpi, 8 GB, capacitate coli 1150, duplex print, USB 2.0, 10/100/1,000-Base-T Ethernet ADF, Duplex, tonere incluse</t>
  </si>
  <si>
    <t>monocrom A3, Functii min: imprimanta , copiator , scaner. Viteza de copiere/ imprimare min 25 ppm A4; min 12 ppm A3, Rezoluţie min 600 dpi x 600 dpi; Zoom: min 25-400%, Copiere prima pagina in max 7.4sec, print pagina 4 sec. Duplex Automat, ADF inclus, Capacitate ADF min 50 coli, Viteza de scanare min 35 ipm simplex, min 18 ipm duplex/mono; min 8 ipm duplex/ color.Memorie min 2 GB, stocare interna min 64 GB Procesor DualCore min 1GHz, Interfaţă Gigabit Ethernet; USB, Wireless 802.11b/g/nWI-FI802.11b/g/n. stand inclus. Tonere incluse</t>
  </si>
  <si>
    <t>Canon</t>
  </si>
  <si>
    <t>Maximum video resolution: 1920 x 1080 Pixel, Maximum frame rate: 30 fps, Supported video modes: 1080p. Interfaţă: USB 2.0, Unghiul de vizionare, orizontal: 180 °, Unghiul de vizionare, vertical: 78 °</t>
  </si>
  <si>
    <t xml:space="preserve">Logitech </t>
  </si>
  <si>
    <t xml:space="preserve">Router Archer AX72 </t>
  </si>
  <si>
    <t>Detalii tehnice
Specificatii	Porturi LAN	4 x 10/100/1000 Base-T (RJ-45)
Porturi WAN	1 x 10/100/1000 Base-T (RJ-45)
Wireless	Da (Wireless 802.11 a/b/g/n/ac/ax)
Port USB	1 x USB 3.0
Viteza transfer	547 + 4808 Mbps
Frecventa	2.4 GHz/ 5 GHz
Antene	6 x Antene Interne
Securitate	WPA
WPA2
WPA3
WPA/WPA2-Enterprise (802.1x)
Caracteristici fizice	Lungime (mm)	272.5
Latime (mm)	147.2
Inaltime (mm)	49.2
Alimentare	DC 12V, 2.5A</t>
  </si>
  <si>
    <t xml:space="preserve">TP-Link </t>
  </si>
  <si>
    <t>Scanner portabil</t>
  </si>
  <si>
    <t>Senzor: 1/4” CMOS, Rezoluție: 3244*2440
Rata de cadre: 15fps, Zoom digital: Până la 100X, Zona de fotografiere: max. A3（420 X 297 MM）
Lumini LED: Completați 11 lumini LED, Microfon: Microfon încorporat, Focalizare: focalizare automată Conectare: USB, 8.0 Megapixel camera, Rezoluții ultra-înalte de până la 1080P, Lentila cu focalizare automata
Captură video live de până la 30 fps, USB 2.0 Video Class (UVC) interface Sistem: Mac/Android/Chrome, Windows XP și mai sus, Funcție de adnotare, fotografie, înregistrare, OCR</t>
  </si>
  <si>
    <t> Joyusing</t>
  </si>
  <si>
    <t>1/2.3" CMOS  18.0MP, DIGITAL ZOOM 100X, Max. A3=16.5" x 11.7 " / 420mm x 297mm, 11 LED Fill-in Lights</t>
  </si>
  <si>
    <t> EVOCONNECT</t>
  </si>
  <si>
    <t>Quartz Matrix</t>
  </si>
  <si>
    <t>PROL2422MOB</t>
  </si>
  <si>
    <t>PROL2822MOB</t>
  </si>
  <si>
    <t>PROL3022MOB</t>
  </si>
  <si>
    <t>https://www.prolang.ro/</t>
  </si>
  <si>
    <t xml:space="preserve">LICENTE PENTRU PROFESORI </t>
  </si>
  <si>
    <t> </t>
  </si>
  <si>
    <t>Pret unitar RON + tva</t>
  </si>
  <si>
    <t>www.mozaweb.com/ro</t>
  </si>
  <si>
    <t xml:space="preserve">Mozaik Teacher Premium </t>
  </si>
  <si>
    <t xml:space="preserve">Licentierea se face pe adresa de email. Profesorul se poate loga atat in platforma mozaweb, cat si in aplicatia Mozabook instalata pe laptop cu windows. Nu se poate folosi contul simultan </t>
  </si>
  <si>
    <t>Mozabook Classroom</t>
  </si>
  <si>
    <t>Licente pentru elevi - utilizare web pe orice fel de device, orice sistem de operare (laptop, chromebook, tableta, telefon, desktop.. ), logare În mozabook</t>
  </si>
  <si>
    <t>Diferenta intre licenta de profesor si cea de elev este ca profesorul poate proiecta ecranul laptopului pe o tabla interactiva sau se poate loga pe un display, pe cand elevul poate folosi licenta doar pe un ecran mic - max 32"</t>
  </si>
  <si>
    <t xml:space="preserve">LICENTE PENTRU ELEVI </t>
  </si>
  <si>
    <t xml:space="preserve">Mozaik Student  Premium </t>
  </si>
  <si>
    <t xml:space="preserve">Licentierea se face pe adresa de email. Elevul se poate loga atat in platforma mozaweb, cat si in aplicatia Mozabook instalata pe laptop cu windows. Nu se poate folosi contul simultan. </t>
  </si>
  <si>
    <t>1. Display interactiv (tablă interactivă)</t>
  </si>
  <si>
    <t>Diagonala: minimum 65”, unghi vizibilitate 178 de grade;
Tip Display: 4k UHD, Anti Glare, luminozitate minimum 350 cd;
Touchscreen în 20 de puncte cu cel puțin 2 stylus incluse;
Funcții: browser, prezentare wireless de pe orice dispozitiv, capturi de ecran adnotate; 
Boxe integrate;
Sistem de operare preinstalat, cel mult o versiune în urmă față de ultima lansată, cu suport tehnic oferit de producător pentru o perioadă de cel puțin 4 ani, respectiv un ciclu de învățământ, care să asigure compatibilitatea cu sistemele de operare existente/utilizate în unitatea de învățământ.</t>
  </si>
  <si>
    <t xml:space="preserve">2. Suport pentru display interactiv </t>
  </si>
  <si>
    <t>de tip fix sau mobil</t>
  </si>
  <si>
    <t xml:space="preserve">3. Sistem Sistem AII-In-One/Laptop </t>
  </si>
  <si>
    <t>Procesor: cel mult o generație în urmă față de ultima lansată de producător, scor de minimum 5.500 de puncte pe site-ul cpubenchmark.net;
Display: FHD, 24”, 1.920 x 1.080 pixeli, Anti-Glare;
Webcam: integrat, rezoluție 1.280 x 720 pixeli;
Microfon: integrat;
Memorie RAM: minimum 8 GB, DDR4;
Stocare: SSD 250 GB;
Sunet: boxe încorporate;
Porturi: HDMI, RJ-45, USB 2.0, USB 3.0;
Conectivitate: wireless 802.11 ac, LAN 10/100/1.000, bluetooth 5;
Periferice: tastatură + mouse;
Sistem de operare: în funcție de necesarul de licențiere al unității de învățământ.</t>
  </si>
  <si>
    <t>Procesor: cel mult o generație în urmă față de ultima lansată de producător, scor de minimum 5.000 de puncte pe site-ul cpubenchmark.net;
Display: minimum 14”;
Memorie RAM: minimum 8 GB, DDR4;
Stocare: tip SSD minimum 256 GB;
Conectivitate: wireless 802.11 ac, bluetooth 5;
Webcam integrat, rezoluție 1.280 x 720 p
Porturi: HDMI, USB 3.0, audio jack combo;
Greutate: mai mică de 2 kg;
Sistem de operare: în funcție de necesarul de licențiere al unității de învățământ</t>
  </si>
  <si>
    <t>4. Sistem sunet</t>
  </si>
  <si>
    <t>Putere RMS (W): 80;
Amplificare: integrată;
Conectivitate Bluetooth 4.1;
Conectivitate Jack 3.5 mm și/sau RCA.</t>
  </si>
  <si>
    <t>5. Multifuncțională</t>
  </si>
  <si>
    <t>Imprimare, copiere, scanare;
Viteza de imprimare: minimum 12 ppm;
Volum lunar recomandat: 3.000 de pagini;
Duplex imprimare și scanare.</t>
  </si>
  <si>
    <t>6. Cameră videoconferință</t>
  </si>
  <si>
    <t>Sunet: difuzor integrat, full duplex cu anulare zgomot și ecou;
Codare H.264;
Alte funcționalități: telecomandă, pan, tilt, zoom, volume +-, audio mute, răspuns/închis.</t>
  </si>
  <si>
    <t>7. Scaner documente, portabil</t>
  </si>
  <si>
    <t>Aplatizare automată;
OCR, scanare duplex;
Rezoluție (lpi): minimum 5.080;
Corectarea înclinării;
Înregistrare video.</t>
  </si>
  <si>
    <t xml:space="preserve">Echipamentele 1-7 sunt obligatorii </t>
  </si>
  <si>
    <t>Specificatii minime conform GHID</t>
  </si>
  <si>
    <t>OBLIGATORII</t>
  </si>
  <si>
    <t>Diagonala: minimum 65”, unghi vizibilitate 178 de grade;
Tip Display: 4k UHD, Anti Glare, luminozitate minimum 350 cd;
Touchscreen în 20 de puncte cu cel puțin 2 stylus incluse;
Funcții: browser, prezentare wireless de pe orice dispozitiv, capturi de ecran adnotate;
Boxe integrate;
Sistem de operare preinstalat, cel mult o versiune în urmă față de ultima lansată, cu suport tehnic oferit de producător pentru o perioadă de cel puțin 4 ani, respectiv un ciclu de învățământ, care să asigure compatibilitatea cu sistemele de operare existente/utilizate în unitatea de învățământ.</t>
  </si>
  <si>
    <t xml:space="preserve">Suport pentru display interactiv </t>
  </si>
  <si>
    <t>Sistem Desktop + Monitor/Sistem AII-In-One/Laptop — pentru fiecare elev + cadru didactic</t>
  </si>
  <si>
    <t>Procesor: cel mult o generație în urmă față de ultima lansată de producător, scor de minimum 10.000 de puncte pe site-ul cpubenchmark.net;
Memorie RAM: minimum 16 GB, DDR4;
Monitor: FHD, IPS, 27”;
Stocare: SSD minimum 512 GB;
Porturi: VGA, HDMI, USB 2.0, USB 3.0, RJ-45, audio pentru sistem 5.1, HDMI;
Periferice: tastatură și mouse;
Sistem de operare: în funcție de necesarul de licențiere al unității de învățământ</t>
  </si>
  <si>
    <t>Procesor: cel mult o generație în urmă față de ultima lansată de producător, scor de minimum 5.500 de puncte pe site-ul cpubenchmark.net.;
Display: FHD, 24”, 1.920 x 1.080 pixeli, Anti-Glare;
Webcam: integrat, rezoluție 1.280 x 720 pixeli;
Microfon: integrat;
Memorie RAM: minimum 8 GB, DDR4;
Stocare: SSD 250 GB;
Sunet: boxe încorporate;
Porturi: HDMI, RJ-45, USB 2.0, USB 3.0;
Conectivitate: wireless 802.11 ac, LAN 10/100/1.000, bluetooth 5;
Periferice: tastatură + mouse;
Sistem de operare: în funcție de necesarul de licențiere al unității de învățământ</t>
  </si>
  <si>
    <t>Procesor: cel mult o generație în urmă față de ultima lansată de producător, scor de minimum 5.000 de puncte pe site-ul cpubenchmark.net;
Display: minimum 14”;
Memorie RAM: minimum 8 GB, DDR4;
Stocare: tip SSD minimum 256 GB;
Conectivitate: wireless 802.11 ac, bluetooth 5;
Webcam integrat, rezoluție 1.280 x 720 p
Porturi: HDMI, USB 3.0, audio jack combo;
Greutate: mai mică de 2 kg;
Sistem de operare: în funcție de necesarul de licențiere al unității de învățământ.</t>
  </si>
  <si>
    <t>Sistem sunet
Putere RMS (W): 80;
Amplificare: integrată;
Conectivitate Bluetooth 4.1;
Conectivitate Jack 3.5 mm și/sau RCA.</t>
  </si>
  <si>
    <t>OPTIONALE</t>
  </si>
  <si>
    <t>Router Wi Fi</t>
  </si>
  <si>
    <t>Procesor: 1 GHz;
Porturi LAN: 4 x LAN;
Porturi WAN: 1 x WAN;
Porturi LAN/WAN: 10/100/1.000 Mbps;
Standarde: 802.11 a/b/g/n/ac/ax;
Dual band, 4×4 MU-MIMO.</t>
  </si>
  <si>
    <t xml:space="preserve">Alte dispozitive si echipamente tehnologice adaptate nevoilor identificate la nivelul fiecarei unitati de invatamant, utilizate in scop didactic si care sa asigure desfasurarea optima a procesului educational, inclusiv in mediul online </t>
  </si>
  <si>
    <t>Planul Național de Redresare și Reziliență</t>
  </si>
  <si>
    <t xml:space="preserve">Pilonul VI. Politici pentru noua generație Componenta C15: Educație </t>
  </si>
  <si>
    <t>Dotarea cu mobilier, materiale didactice și echipamente digitale a unităților de învățământ preuniversitar și a unităților conexe</t>
  </si>
  <si>
    <t xml:space="preserve">Suntem parteneri cu tradiție ai celor mai importanți producători de tehnologii pentru educație: </t>
  </si>
  <si>
    <r>
      <rPr>
        <b/>
        <sz val="11"/>
        <color rgb="FFFF0000"/>
        <rFont val="Calibri"/>
        <family val="2"/>
      </rPr>
      <t>*</t>
    </r>
    <r>
      <rPr>
        <b/>
        <sz val="11"/>
        <color rgb="FF000000"/>
        <rFont val="Calibri"/>
        <family val="2"/>
      </rPr>
      <t xml:space="preserve">Prețurile din oferta sunt exprimate în lei fără TVA
</t>
    </r>
    <r>
      <rPr>
        <b/>
        <sz val="11"/>
        <color rgb="FFFF0000"/>
        <rFont val="Calibri"/>
        <family val="2"/>
      </rPr>
      <t>*</t>
    </r>
    <r>
      <rPr>
        <b/>
        <sz val="11"/>
        <color rgb="FF000000"/>
        <rFont val="Calibri"/>
        <family val="2"/>
      </rPr>
      <t xml:space="preserve">Termenul de plata este de 30 zile de la dată recepției
</t>
    </r>
    <r>
      <rPr>
        <b/>
        <sz val="11"/>
        <color rgb="FFFF0000"/>
        <rFont val="Calibri"/>
        <family val="2"/>
      </rPr>
      <t>*</t>
    </r>
    <r>
      <rPr>
        <b/>
        <sz val="11"/>
        <color rgb="FF000000"/>
        <rFont val="Calibri"/>
        <family val="2"/>
      </rPr>
      <t xml:space="preserve">Serviciile incluse sunt transportul, instalarea, configurarea
</t>
    </r>
    <r>
      <rPr>
        <b/>
        <sz val="11"/>
        <color rgb="FFFF0000"/>
        <rFont val="Calibri"/>
        <family val="2"/>
      </rPr>
      <t>*</t>
    </r>
    <r>
      <rPr>
        <b/>
        <sz val="11"/>
        <color rgb="FF000000"/>
        <rFont val="Calibri"/>
        <family val="2"/>
      </rPr>
      <t>De asemenea, oferim cursul de instruire în utilizarea echipamentelor și aplicațiilor</t>
    </r>
  </si>
  <si>
    <t>Cu stima,</t>
  </si>
  <si>
    <r>
      <t xml:space="preserve">Anca Teutu | </t>
    </r>
    <r>
      <rPr>
        <sz val="11"/>
        <color rgb="FFE36C0A"/>
        <rFont val="Calibri"/>
        <family val="2"/>
      </rPr>
      <t xml:space="preserve">Business Development Manager EDU  </t>
    </r>
  </si>
  <si>
    <t>Solutii Educationale</t>
  </si>
  <si>
    <r>
      <t xml:space="preserve">m:  </t>
    </r>
    <r>
      <rPr>
        <sz val="9"/>
        <color rgb="FF808080"/>
        <rFont val="Calibri"/>
        <family val="2"/>
      </rPr>
      <t xml:space="preserve">+(40)726 - 767.901; </t>
    </r>
    <r>
      <rPr>
        <sz val="9"/>
        <color rgb="FF538135"/>
        <rFont val="Calibri"/>
        <family val="2"/>
      </rPr>
      <t xml:space="preserve">f:  </t>
    </r>
    <r>
      <rPr>
        <sz val="9"/>
        <color rgb="FF808080"/>
        <rFont val="Calibri"/>
        <family val="2"/>
      </rPr>
      <t>+(40)232 – 217.248</t>
    </r>
  </si>
  <si>
    <r>
      <t>e:</t>
    </r>
    <r>
      <rPr>
        <sz val="11"/>
        <color theme="1"/>
        <rFont val="Calibri"/>
        <family val="2"/>
        <scheme val="minor"/>
      </rPr>
      <t xml:space="preserve"> </t>
    </r>
    <r>
      <rPr>
        <sz val="9"/>
        <color rgb="FF808080"/>
        <rFont val="Calibri"/>
        <family val="2"/>
      </rPr>
      <t xml:space="preserve">anca.teutu@quartzmatrix.ro </t>
    </r>
    <r>
      <rPr>
        <sz val="9"/>
        <color rgb="FF1F4E79"/>
        <rFont val="Calibri"/>
        <family val="2"/>
      </rPr>
      <t>|</t>
    </r>
    <r>
      <rPr>
        <sz val="9"/>
        <color rgb="FF538135"/>
        <rFont val="Calibri"/>
        <family val="2"/>
      </rPr>
      <t xml:space="preserve"> w: </t>
    </r>
    <r>
      <rPr>
        <sz val="9"/>
        <color rgb="FF7F7F7F"/>
        <rFont val="Calibri"/>
        <family val="2"/>
      </rPr>
      <t>www.quartzmatrix.ro</t>
    </r>
  </si>
  <si>
    <r>
      <t xml:space="preserve">a: </t>
    </r>
    <r>
      <rPr>
        <sz val="9"/>
        <color rgb="FF808080"/>
        <rFont val="Calibri"/>
        <family val="2"/>
      </rPr>
      <t>B-dul Carol I, nr. 5D, 700506, Iasi</t>
    </r>
  </si>
  <si>
    <t>TOTAL BUGET laborator lingvistic</t>
  </si>
  <si>
    <t>Total echipamente</t>
  </si>
  <si>
    <t>Total mobilier</t>
  </si>
  <si>
    <t>TOTAL ECHIPAMENTE</t>
  </si>
  <si>
    <t>TOTAL MOBILIER</t>
  </si>
  <si>
    <t>TOTAL SOFTWARE</t>
  </si>
  <si>
    <t>TOTAL JOCURI PROGRAMARE</t>
  </si>
  <si>
    <t>PROL2022MOB</t>
  </si>
  <si>
    <r>
      <t>Promethean Activ Panel AP9 Premium 75"</t>
    </r>
    <r>
      <rPr>
        <sz val="10"/>
        <color rgb="FF000000"/>
        <rFont val="Calibri"/>
        <family val="2"/>
      </rPr>
      <t xml:space="preserve"> - Tabla interactiva de tip Display cu diagonala minim 75", rezolutie min 4K, contrast dinamic min 5000:1, luminozitate min 400 cd/m2, Rata de refresh min 60Hz si unghi de vizibilitate min 178</t>
    </r>
    <r>
      <rPr>
        <sz val="10"/>
        <color rgb="FF000000"/>
        <rFont val="Symbol"/>
        <family val="1"/>
        <charset val="2"/>
      </rPr>
      <t>°</t>
    </r>
    <r>
      <rPr>
        <sz val="10"/>
        <color rgb="FF000000"/>
        <rFont val="Arial"/>
        <family val="2"/>
      </rPr>
      <t>.</t>
    </r>
    <r>
      <rPr>
        <sz val="10"/>
        <color rgb="FF000000"/>
        <rFont val="Calibri"/>
        <family val="2"/>
      </rPr>
      <t xml:space="preserve"> Numar puncte atingere min 20, acuratete atingere max 1mm, rata de scanare 200Hz, Timp raspuns mai mic de 5ms, recunoastere gesturi, stergere cu palma sau podul palmei (recunoastere automata), stilouri incluse min 4, Stilourile vor fi fara baterii cu doua capete, unul dintre ele fiind cu rol de radiera,  ergonomice, de dimensiunea unui pix normal, varful de scriere al stiloului acestuia fiind de max 3mm, radiera sau burete fizic. Tabla trebuie sa aiba un calculator incorporat cu sistem de operare preinstalat, procesor QuadCore, min 6.5 GB RAM, stocare interna min 64GB. Posibilitatea utilizarii unui card SD suplimentar. Difuzoare stereo min 35W si subwoofer inclus min 15w. Sa aiba microfon integrat. Conectivitate: DP min 1, intrare microfon, iesire audio prin jack 3.5,  HDMI IN min 3 pentru a putea conecta prin cablu 3 surse simultan. HDMI Out min 1,  Port USB  3.0 sau superior  min 8, din care min 3 sa suporte touch si 1 USB tip C care sa permita si alimentarea. Tabla trebuie sa se poata conecta la internet prin Cablu LAN min 1Gbps sau WI Fi min IEEE 802.11 a/b/g/n/ac/ax si Bluetooth min 5.  Administrarea tablei sa se poata face de la distanta: adaugare sau stergere useri, update-uri, instalare sau stergere aplicatii de la distanta, configurare si adaugare restrictii in functie de useri. Utilizatorii pot securiza datele pe tabla prin parola sau pin si pot accesa conturile cu documente proprii in cloud. Accesul in cont sa se poata face prin NFC. Sistemul NFC permite fiecarui profesor sa continue lectiile incepute intr-o clasa, intr-o alta clasa, sa-si personalizeze propriul mediu de predare si invatare</t>
    </r>
  </si>
  <si>
    <r>
      <t>Promethean Activ Panel AP9 Standard  65"</t>
    </r>
    <r>
      <rPr>
        <sz val="10"/>
        <color rgb="FF000000"/>
        <rFont val="Calibri"/>
        <family val="2"/>
      </rPr>
      <t xml:space="preserve"> - Tabla interactiva de tip Display cu diagonala minim 65", rezolutie min 4K, contrast dinamic min 5000:1, luminozitate min 400 cd/m2, Rata de refresh min 60Hz si unghi de vizibilitate min 178°. Numar puncte atingere min 20, acuratete atingere max 1mm, rata de scanare 200Hz, recunoastere gesturi, stergere cu palma sau podul palmei (recunoastere automata), stilouri incluse min 2, Stilourile vor fi fara baterii, ergonomice, de dimensiunea unui pix normal, varful acestuia fiind de max 3mm. Tabla trebuie sa aiba un calculator incorporat cu sistem de operare preinstalat, procesor QuadCore, min 4GB RAM, stocare interna min 32GB. Posibilitatea utilizarii unui card SD suplimentar. Difuzoare stereo min 30W. Conectivitate: DP min 1, intrare microfon, iesire audio prin jack 3.5,  HDMI IN min 3 pentru a putea conecta prin cablu 3 surse simultan. HDMI Out min 1,  Port USB  3.0 sau superior  min 8, din care min 3 sa suporte touch si 1 USB tip C care sa permita si alimentarea. Tabla trebuie sa se poata conecta la internet prin Cablu LAN min 1Gbps sau WI Fi min IEEE 802.11 a/b/g/n/ac/ax si Bluetooth min 5. Administrarea tablei sa se poata face de la distanta: adaugare sau stergere useri, update-uri, instalare sau stergere aplicatii de la distanta, configurare si adaugare restrictii in functie de useri. Utilizatorii pot securiza datele pe tabla prin parola sau pin si pot accesa conturile cu documente proprii in cloud. </t>
    </r>
  </si>
  <si>
    <r>
      <t>Promethean Activ Panel AP9 Standard 86"</t>
    </r>
    <r>
      <rPr>
        <sz val="10"/>
        <color rgb="FF000000"/>
        <rFont val="Calibri"/>
        <family val="2"/>
      </rPr>
      <t xml:space="preserve"> - Tabla interactiva de tip Display cu diagonala minim 86", rezolutie min 4K, contrast dinamic min 5000:1, luminozitate min 400 cd/m2, Rata de refresh min 60Hz si unghi de vizibilitate min 178</t>
    </r>
    <r>
      <rPr>
        <sz val="10"/>
        <color rgb="FF000000"/>
        <rFont val="Symbol"/>
        <family val="1"/>
        <charset val="2"/>
      </rPr>
      <t>°</t>
    </r>
    <r>
      <rPr>
        <sz val="10"/>
        <color rgb="FF000000"/>
        <rFont val="Arial"/>
        <family val="2"/>
      </rPr>
      <t xml:space="preserve">. </t>
    </r>
    <r>
      <rPr>
        <sz val="10"/>
        <color rgb="FF000000"/>
        <rFont val="Calibri"/>
        <family val="2"/>
      </rPr>
      <t xml:space="preserve">Numar puncte atingere min 20, acuratete atingere max 1mm, rata de scanare 200Hz, Timp raspuns mai mic de 5ms, recunoastere gesturi, stergere cu palma sau podul palmei (recunoastere automata), stilouri incluse min 2, Stilourile vor fi fara baterii,  ergonomice, de dimensiunea unui pix normal, varful de scriere al stiloului acestuia fiind de max 3mm, radiera sau burete fizic. Tabla trebuie sa aiba un calculator incorporat cu sistem de operare preinstalat, procesor QuadCore, min 4GB RAM, stocare interna min 32GB. Posibilitatea utilizarii unui card SD suplimentar. Difuzoare stereo min 30W. Conectivitate: DP min 1, intrare microfon, iesire audio prin jack 3.5,  HDMI IN min 3 pentru a putea conecta prin cablu 3 surse simultan. HDMI Out min 1,  Port USB  3.0 sau superior  min 8, din care min 3 sa suporte touch si 1 USB tip C care sa permita si alimentarea. Tabla trebuie sa se poata conecta la internet prin Cablu LAN min 1Gbps sau WI Fi min IEEE 802.11 a/b/g/n/ac/ax si Bluetooth min 5.  Administrarea tablei sa se poata face de la distanta: adaugare sau stergere useri, update-uri, instalare sau stergere aplicatii de la distanta, configurare si adaugare restrictii in functie de useri. Utilizatorii pot securiza datele pe tabla prin parola sau pin si pot accesa conturile cu documente proprii in cloud. </t>
    </r>
  </si>
  <si>
    <r>
      <t>Promethean Activ Panel AP9 Premium 86"</t>
    </r>
    <r>
      <rPr>
        <sz val="10"/>
        <color rgb="FF000000"/>
        <rFont val="Calibri"/>
        <family val="2"/>
      </rPr>
      <t xml:space="preserve"> - Tabla interactiva de tip Display cu diagonala minim 86", rezolutie min 4K, contrast dinamic min 5000:1, luminozitate min 400 cd/m2, Rata de refresh min 60Hz si unghi de vizibilitate min 178</t>
    </r>
    <r>
      <rPr>
        <sz val="10"/>
        <color rgb="FF000000"/>
        <rFont val="Symbol"/>
        <family val="1"/>
        <charset val="2"/>
      </rPr>
      <t>°</t>
    </r>
    <r>
      <rPr>
        <sz val="10"/>
        <color rgb="FF000000"/>
        <rFont val="Arial"/>
        <family val="2"/>
      </rPr>
      <t xml:space="preserve">. </t>
    </r>
    <r>
      <rPr>
        <sz val="10"/>
        <color rgb="FF000000"/>
        <rFont val="Calibri"/>
        <family val="2"/>
      </rPr>
      <t xml:space="preserve">Numar puncte atingere min 20, acuratete atingere max 1mm, rata de scanare 200Hz, Timp raspuns mai mic de 5ms, recunoastere gesturi, stergere cu palma sau podul palmei (recunoastere automata), stilouri incluse min 4, Stilourile vor fi fara baterii cu doua capete, unul dintre ele fiind cu rol de radiera,  ergonomice, de dimensiunea unui pix normal, varful de scriere al stiloului acestuia fiind de max 3mm, radiera sau burete fizic. Tabla trebuie sa aiba un calculator incorporat cu sistem de operare preinstalat, procesor QuadCore, min 6.5 GB RAM, stocare interna min 64GB. Posibilitatea utilizarii unui card SD suplimentar. Difuzoare stereo min 35W si subwoofer inclus min 15w. Sa aiba microfon integrat. Conectivitate: DP min 1, intrare microfon, iesire audio prin jack 3.5,  HDMI IN min 3 pentru a putea conecta prin cablu 3 surse simultan. HDMI Out min 1,  Port USB  3.0 sau superior  min 8, din care min 3 sa suporte touch si 1 USB tip C care sa permita si alimentarea. Tabla trebuie sa se poata conecta la internet prin Cablu LAN min 1Gbps sau WI Fi min IEEE 802.11 a/b/g/n/ac/ax si Bluetooth min 5.  Administrarea tablei sa se poata face de la distanta: adaugare sau stergere useri, update-uri, instalare sau stergere aplicatii de la distanta, configurare si adaugare restrictii in functie de useri. Utilizatorii pot securiza datele pe tabla prin parola sau pin si pot accesa conturile cu documente proprii in cloud. Accesul in cont sa se poata face prin NFC. Sistemul NFC permite fiecarui profesor sa continue lectiile incepute intr-o clasa, intr-o alta clasa, sa-si personalizeze propriul mediu de predare si invatare. </t>
    </r>
  </si>
  <si>
    <r>
      <t xml:space="preserve">Promethean Activ Panel AP9 Premium 65" - </t>
    </r>
    <r>
      <rPr>
        <sz val="10"/>
        <color rgb="FF000000"/>
        <rFont val="Calibri"/>
        <family val="2"/>
      </rPr>
      <t>Tabla interactiva de tip Display cu diagonala minim 65", rezolutie min 4K, contrast dinamic min 5000:1, luminozitate min 400 cd/m2, Rata de refresh min 60Hz si unghi de vizibilitate min 178°. Numar puncte atingere min 20, acuratete atingere max 1mm, rata de scanare 200Hz, Timp raspuns mai mic de 5ms, recunoastere gesturi, stergere cu palma sau podul palmei (recunoastere automata), stilouri incluse min 4, Stilourile vor fi fara baterii cu doua capete, unul dintre ele fiind cu rol de radiera,  ergonomice, de dimensiunea unui pix normal, varful de scriere al stiloului acestuia fiind de max 3mm, radiera sau burete fizic. Tabla trebuie sa aiba un calculator incorporat cu sistem de operare preinstalat ActivPanel OS, procesor QuadCore, min 6.5GB RAM, stocare interna min 64GB. Posibilitatea utilizarii unui card SD suplimentar. Difuzoare stereo min 35W si subwoofer inclus min 15w. Sa aiba microfon integrat. Conectivitate: DP min 1, intrare microfon, iesire audio prin jack 3.5,  HDMI IN min 3 pentru a putea conecta prin cablu 3 surse simultan. HDMI Out min 1,  Port USB  3.0 sau superior  min 8, din care min 3 sa suporte touch si 1 USB tip C care sa permita si alimentarea. Tabla trebuie sa se poata conecta la internet prin Cablu LAN min 1Gbps sau WI Fi min IEEE 802.11 a/b/g/n/ac/ax si Bluetooth min 5.  Administrarea tablei sa se poata face de la distanta: adaugare sau stergere useri, update-uri, instalare sau stergere aplicatii de la distanta, configurare si adaugare restrictii in functie de useri. Utilizatorii pot securiza datele pe tabla prin parola sau pin si pot accesa conturile cu documente proprii in cloud. Accesul in cont sa se poata face prin NFC. Sistemul NFC permite fiecarui profesor sa continue lectiile incepute intr-o clasa, intr-o alta clasa, sa-si personalizeze propriul mediu de predare si invatare</t>
    </r>
  </si>
  <si>
    <t>Ochelari VR</t>
  </si>
  <si>
    <t xml:space="preserve"> RedBox 15 VR</t>
  </si>
  <si>
    <t xml:space="preserve"> care contine: 15 ochelari VR, Tableta control clasa  10.3" FullHD Android Tablet, genti transport si incarcare,  WiFi Router, Setup of software </t>
  </si>
  <si>
    <t xml:space="preserve"> RedBox 5 VR</t>
  </si>
  <si>
    <t xml:space="preserve"> RedBox 8 VR</t>
  </si>
  <si>
    <t xml:space="preserve"> care contine: 5 ochelari VR, Tableta control clasa  10.3" FullHD Android Tablet, genti transport si incarcare,  WiFi Router, Setup of software </t>
  </si>
  <si>
    <t xml:space="preserve"> care contine: 8 ochelari VR, Tableta control clasa  10.3" FullHD Android Tablet, genti transport si incarcare,  WiFi Router, Setup of software </t>
  </si>
  <si>
    <t>TOTAL BUGET laborator stiinte</t>
  </si>
  <si>
    <t>Router Archer AX72 TP-Link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</si>
</sst>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scheme val="minor"/>
    </font>
    <font>
      <sz val="8"/>
      <name val="Calibri"/>
      <family val="2"/>
      <scheme val="minor"/>
    </font>
    <font>
      <sz val="11"/>
      <color rgb="FF000000"/>
      <name val="Calibri"/>
      <family val="2"/>
    </font>
    <font>
      <sz val="10"/>
      <color rgb="FF000000"/>
      <name val="Arial"/>
      <family val="2"/>
    </font>
    <font>
      <sz val="11"/>
      <color theme="1"/>
      <name val="Calibri"/>
      <family val="2"/>
    </font>
    <font>
      <b/>
      <sz val="11"/>
      <color rgb="FF000000"/>
      <name val="Calibri"/>
      <family val="2"/>
    </font>
    <font>
      <sz val="11"/>
      <color rgb="FF000000"/>
      <name val="Calibri"/>
      <family val="2"/>
    </font>
    <font>
      <sz val="11"/>
      <color rgb="FF000000"/>
      <name val="Calibri"/>
      <family val="2"/>
    </font>
    <font>
      <b/>
      <sz val="10"/>
      <color rgb="FF000000"/>
      <name val="Calibri"/>
      <family val="2"/>
    </font>
    <font>
      <sz val="10"/>
      <color rgb="FF000000"/>
      <name val="Calibri"/>
      <family val="2"/>
    </font>
    <font>
      <sz val="10"/>
      <color rgb="FF000000"/>
      <name val="Symbol"/>
      <family val="1"/>
      <charset val="2"/>
    </font>
    <font>
      <sz val="11"/>
      <color rgb="FFFF0000"/>
      <name val="Calibri"/>
      <family val="2"/>
      <scheme val="minor"/>
    </font>
    <font>
      <sz val="11"/>
      <color rgb="FFFF0000"/>
      <name val="Calibri"/>
      <family val="2"/>
    </font>
    <font>
      <b/>
      <sz val="11"/>
      <color rgb="FFFFFFFF"/>
      <name val="Calibri"/>
      <family val="2"/>
      <scheme val="minor"/>
    </font>
    <font>
      <sz val="11"/>
      <color rgb="FF000000"/>
      <name val="Calibri"/>
      <family val="2"/>
      <charset val="1"/>
    </font>
    <font>
      <b/>
      <sz val="11"/>
      <color rgb="FF000000"/>
      <name val="Calibri"/>
      <family val="2"/>
      <scheme val="minor"/>
    </font>
    <font>
      <sz val="10"/>
      <color rgb="FF000000"/>
      <name val="Arial"/>
      <family val="2"/>
    </font>
    <font>
      <b/>
      <sz val="20"/>
      <color theme="9" tint="-0.499984740745262"/>
      <name val="Calibri"/>
      <family val="2"/>
    </font>
    <font>
      <sz val="11"/>
      <color rgb="FFFFFFFF"/>
      <name val="Calibri"/>
      <family val="2"/>
    </font>
    <font>
      <sz val="12"/>
      <color rgb="FF000000"/>
      <name val="Calibri"/>
      <family val="2"/>
    </font>
    <font>
      <b/>
      <sz val="11"/>
      <color rgb="FFFF0000"/>
      <name val="Calibri"/>
      <family val="2"/>
    </font>
    <font>
      <b/>
      <sz val="11"/>
      <color rgb="FF323E4F"/>
      <name val="Calibri"/>
      <family val="2"/>
    </font>
    <font>
      <sz val="11"/>
      <color rgb="FFE36C0A"/>
      <name val="Calibri"/>
      <family val="2"/>
    </font>
    <font>
      <b/>
      <sz val="10"/>
      <color rgb="FF7F7F7F"/>
      <name val="Calibri"/>
      <family val="2"/>
    </font>
    <font>
      <sz val="9"/>
      <color rgb="FF538135"/>
      <name val="Calibri"/>
      <family val="2"/>
    </font>
    <font>
      <sz val="9"/>
      <color rgb="FF808080"/>
      <name val="Calibri"/>
      <family val="2"/>
    </font>
    <font>
      <sz val="9"/>
      <color rgb="FF1F4E79"/>
      <name val="Calibri"/>
      <family val="2"/>
    </font>
    <font>
      <sz val="9"/>
      <color rgb="FF7F7F7F"/>
      <name val="Calibri"/>
      <family val="2"/>
    </font>
  </fonts>
  <fills count="12">
    <fill>
      <patternFill patternType="none"/>
    </fill>
    <fill>
      <patternFill patternType="gray125"/>
    </fill>
    <fill>
      <patternFill patternType="solid">
        <fgColor rgb="FFFFFFFF"/>
        <bgColor rgb="FFFFFFFF"/>
      </patternFill>
    </fill>
    <fill>
      <patternFill patternType="solid">
        <fgColor rgb="FFD9E1F2"/>
        <bgColor rgb="FF000000"/>
      </patternFill>
    </fill>
    <fill>
      <patternFill patternType="solid">
        <fgColor rgb="FFFFFFFF"/>
        <bgColor indexed="64"/>
      </patternFill>
    </fill>
    <fill>
      <patternFill patternType="solid">
        <fgColor rgb="FFDDEBF7"/>
        <bgColor rgb="FF000000"/>
      </patternFill>
    </fill>
    <fill>
      <patternFill patternType="solid">
        <fgColor rgb="FFFFC000"/>
        <bgColor indexed="64"/>
      </patternFill>
    </fill>
    <fill>
      <patternFill patternType="solid">
        <fgColor rgb="FFE7E6E6"/>
        <bgColor indexed="64"/>
      </patternFill>
    </fill>
    <fill>
      <patternFill patternType="solid">
        <fgColor rgb="FFBDD7EE"/>
        <bgColor indexed="64"/>
      </patternFill>
    </fill>
    <fill>
      <patternFill patternType="solid">
        <fgColor rgb="FFA9D08E"/>
        <bgColor rgb="FFA9D08E"/>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 fillId="0" borderId="0"/>
  </cellStyleXfs>
  <cellXfs count="236">
    <xf numFmtId="0" fontId="0" fillId="0" borderId="0" xfId="0"/>
    <xf numFmtId="0" fontId="2" fillId="0" borderId="0" xfId="0" applyFont="1"/>
    <xf numFmtId="0" fontId="0" fillId="0" borderId="0" xfId="0" applyAlignment="1">
      <alignment horizontal="right"/>
    </xf>
    <xf numFmtId="0" fontId="0" fillId="0" borderId="0" xfId="0" applyAlignment="1">
      <alignment horizontal="left"/>
    </xf>
    <xf numFmtId="0" fontId="4" fillId="0" borderId="0" xfId="2"/>
    <xf numFmtId="0" fontId="2"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6" fillId="2" borderId="1" xfId="0" applyFont="1" applyFill="1" applyBorder="1" applyAlignment="1">
      <alignment wrapText="1"/>
    </xf>
    <xf numFmtId="0" fontId="6" fillId="2" borderId="2" xfId="0" applyFont="1" applyFill="1" applyBorder="1" applyAlignment="1">
      <alignment wrapText="1"/>
    </xf>
    <xf numFmtId="0" fontId="12" fillId="3" borderId="2" xfId="0" applyFont="1" applyFill="1" applyBorder="1"/>
    <xf numFmtId="0" fontId="3" fillId="0" borderId="2" xfId="0" applyFont="1" applyBorder="1" applyAlignment="1">
      <alignment vertical="top" wrapText="1"/>
    </xf>
    <xf numFmtId="0" fontId="3" fillId="0" borderId="2" xfId="0" applyFont="1" applyBorder="1" applyAlignment="1">
      <alignment vertical="top"/>
    </xf>
    <xf numFmtId="43" fontId="3" fillId="0" borderId="2" xfId="1" applyFont="1" applyBorder="1" applyAlignment="1">
      <alignment vertical="top"/>
    </xf>
    <xf numFmtId="0" fontId="12" fillId="3" borderId="1" xfId="0" applyFont="1" applyFill="1" applyBorder="1" applyAlignment="1">
      <alignment vertical="top"/>
    </xf>
    <xf numFmtId="0" fontId="12" fillId="3" borderId="2" xfId="0" applyFont="1" applyFill="1" applyBorder="1" applyAlignment="1">
      <alignment vertical="top"/>
    </xf>
    <xf numFmtId="0" fontId="0" fillId="0" borderId="2" xfId="0" applyBorder="1" applyAlignment="1">
      <alignment vertical="top"/>
    </xf>
    <xf numFmtId="0" fontId="8" fillId="0" borderId="2" xfId="0" applyFont="1" applyBorder="1" applyAlignment="1">
      <alignment vertical="top"/>
    </xf>
    <xf numFmtId="0" fontId="12" fillId="0" borderId="3" xfId="0" applyFont="1" applyBorder="1" applyAlignment="1">
      <alignment vertical="top" wrapText="1"/>
    </xf>
    <xf numFmtId="43" fontId="0" fillId="0" borderId="2" xfId="0" applyNumberFormat="1" applyBorder="1" applyAlignment="1">
      <alignment vertical="top"/>
    </xf>
    <xf numFmtId="0" fontId="13" fillId="0" borderId="3" xfId="0" applyFont="1" applyBorder="1" applyAlignment="1">
      <alignment vertical="top"/>
    </xf>
    <xf numFmtId="0" fontId="0" fillId="0" borderId="2" xfId="0" applyBorder="1" applyAlignment="1">
      <alignment vertical="top" wrapText="1"/>
    </xf>
    <xf numFmtId="0" fontId="4" fillId="0" borderId="2" xfId="2" applyBorder="1" applyAlignment="1">
      <alignment horizontal="center" vertical="top"/>
    </xf>
    <xf numFmtId="0" fontId="4" fillId="0" borderId="2" xfId="2" applyFill="1" applyBorder="1" applyAlignment="1">
      <alignment horizontal="center" vertical="top" wrapText="1"/>
    </xf>
    <xf numFmtId="0" fontId="12" fillId="3" borderId="2" xfId="0" applyFont="1" applyFill="1" applyBorder="1" applyAlignment="1">
      <alignment vertical="top" wrapText="1"/>
    </xf>
    <xf numFmtId="0" fontId="0" fillId="0" borderId="2" xfId="0" applyBorder="1" applyAlignment="1">
      <alignment horizontal="right"/>
    </xf>
    <xf numFmtId="0" fontId="0" fillId="0" borderId="2" xfId="0" applyBorder="1" applyAlignment="1">
      <alignment horizontal="left"/>
    </xf>
    <xf numFmtId="0" fontId="0" fillId="0" borderId="2" xfId="0" applyBorder="1" applyAlignment="1">
      <alignment horizontal="left" wrapText="1"/>
    </xf>
    <xf numFmtId="0" fontId="0" fillId="0" borderId="2" xfId="0" applyBorder="1" applyAlignment="1">
      <alignment wrapText="1"/>
    </xf>
    <xf numFmtId="0" fontId="0" fillId="0" borderId="2" xfId="0" applyBorder="1"/>
    <xf numFmtId="0" fontId="4" fillId="0" borderId="2" xfId="2" applyBorder="1" applyAlignment="1">
      <alignment horizontal="right"/>
    </xf>
    <xf numFmtId="0" fontId="6" fillId="0" borderId="2" xfId="0" applyFont="1" applyBorder="1" applyAlignment="1">
      <alignment wrapText="1"/>
    </xf>
    <xf numFmtId="0" fontId="0" fillId="0" borderId="4" xfId="0" applyBorder="1"/>
    <xf numFmtId="0" fontId="0" fillId="0" borderId="1" xfId="0" applyBorder="1"/>
    <xf numFmtId="0" fontId="12" fillId="0" borderId="2" xfId="0" applyFont="1" applyBorder="1"/>
    <xf numFmtId="0" fontId="13" fillId="0" borderId="4" xfId="0" applyFont="1" applyBorder="1" applyAlignment="1">
      <alignment wrapText="1"/>
    </xf>
    <xf numFmtId="0" fontId="12" fillId="0" borderId="5" xfId="0" applyFont="1" applyBorder="1"/>
    <xf numFmtId="0" fontId="13" fillId="0" borderId="6" xfId="0" applyFont="1" applyBorder="1" applyAlignment="1">
      <alignment wrapText="1"/>
    </xf>
    <xf numFmtId="0" fontId="13" fillId="0" borderId="2" xfId="0" applyFont="1" applyBorder="1"/>
    <xf numFmtId="4" fontId="13" fillId="0" borderId="2" xfId="0" applyNumberFormat="1" applyFont="1" applyBorder="1"/>
    <xf numFmtId="0" fontId="13" fillId="0" borderId="5" xfId="0" applyFont="1" applyBorder="1"/>
    <xf numFmtId="0" fontId="13" fillId="0" borderId="2" xfId="0" applyFont="1" applyBorder="1" applyAlignment="1">
      <alignment wrapText="1"/>
    </xf>
    <xf numFmtId="0" fontId="4" fillId="0" borderId="2" xfId="2" applyBorder="1"/>
    <xf numFmtId="0" fontId="12" fillId="0" borderId="0" xfId="0" applyFont="1"/>
    <xf numFmtId="0" fontId="13" fillId="0" borderId="0" xfId="0" applyFont="1" applyAlignment="1">
      <alignment wrapText="1"/>
    </xf>
    <xf numFmtId="0" fontId="13" fillId="0" borderId="0" xfId="0" applyFont="1"/>
    <xf numFmtId="0" fontId="12" fillId="5" borderId="2" xfId="0" applyFont="1" applyFill="1" applyBorder="1"/>
    <xf numFmtId="0" fontId="12" fillId="5" borderId="4" xfId="0" applyFont="1" applyFill="1" applyBorder="1" applyAlignment="1">
      <alignment wrapText="1"/>
    </xf>
    <xf numFmtId="0" fontId="4" fillId="0" borderId="5" xfId="2" applyFill="1" applyBorder="1" applyAlignment="1"/>
    <xf numFmtId="0" fontId="12" fillId="0" borderId="6" xfId="0" applyFont="1" applyBorder="1" applyAlignment="1">
      <alignment wrapText="1"/>
    </xf>
    <xf numFmtId="0" fontId="12" fillId="0" borderId="6" xfId="0" applyFont="1" applyBorder="1"/>
    <xf numFmtId="0" fontId="13" fillId="0" borderId="6" xfId="0" applyFont="1" applyBorder="1"/>
    <xf numFmtId="0" fontId="0" fillId="6" borderId="0" xfId="0" applyFill="1"/>
    <xf numFmtId="0" fontId="2" fillId="0" borderId="0" xfId="0" applyFont="1" applyAlignment="1">
      <alignment horizontal="left" vertical="top"/>
    </xf>
    <xf numFmtId="0" fontId="0" fillId="4" borderId="0" xfId="0" applyFill="1" applyAlignment="1">
      <alignment horizontal="center" vertical="top"/>
    </xf>
    <xf numFmtId="0" fontId="0" fillId="4" borderId="0" xfId="0" applyFill="1" applyAlignment="1">
      <alignment vertical="top"/>
    </xf>
    <xf numFmtId="0" fontId="0" fillId="4" borderId="0" xfId="0" applyFill="1"/>
    <xf numFmtId="0" fontId="2" fillId="4" borderId="0" xfId="0" applyFont="1" applyFill="1" applyAlignment="1">
      <alignment horizontal="center" vertical="top"/>
    </xf>
    <xf numFmtId="0" fontId="2" fillId="4" borderId="0" xfId="0" applyFont="1" applyFill="1" applyAlignment="1">
      <alignment vertical="top"/>
    </xf>
    <xf numFmtId="0" fontId="2" fillId="4" borderId="0" xfId="0" applyFont="1" applyFill="1"/>
    <xf numFmtId="0" fontId="0" fillId="4" borderId="0" xfId="0" applyFill="1" applyAlignment="1">
      <alignment wrapText="1"/>
    </xf>
    <xf numFmtId="0" fontId="0" fillId="4" borderId="0" xfId="0" applyFill="1" applyAlignment="1">
      <alignment vertical="top" wrapText="1"/>
    </xf>
    <xf numFmtId="0" fontId="16" fillId="4" borderId="0" xfId="0" applyFont="1" applyFill="1" applyAlignment="1">
      <alignment vertical="top"/>
    </xf>
    <xf numFmtId="0" fontId="4" fillId="6" borderId="0" xfId="2" applyFill="1"/>
    <xf numFmtId="43" fontId="0" fillId="0" borderId="0" xfId="0" applyNumberFormat="1"/>
    <xf numFmtId="43" fontId="0" fillId="0" borderId="2" xfId="0" applyNumberFormat="1" applyBorder="1"/>
    <xf numFmtId="0" fontId="2" fillId="0" borderId="2" xfId="0" applyFont="1" applyBorder="1" applyAlignment="1">
      <alignment vertical="top"/>
    </xf>
    <xf numFmtId="0" fontId="0" fillId="4" borderId="2" xfId="0" applyFill="1" applyBorder="1" applyAlignment="1">
      <alignment vertical="top"/>
    </xf>
    <xf numFmtId="0" fontId="2" fillId="0" borderId="2" xfId="0" applyFont="1" applyBorder="1" applyAlignment="1">
      <alignment horizontal="left" vertical="top"/>
    </xf>
    <xf numFmtId="0" fontId="15" fillId="0" borderId="2" xfId="0" applyFont="1" applyBorder="1"/>
    <xf numFmtId="0" fontId="0" fillId="6" borderId="0" xfId="0" applyFill="1" applyAlignment="1">
      <alignment horizontal="center"/>
    </xf>
    <xf numFmtId="0" fontId="0" fillId="0" borderId="0" xfId="0" applyAlignment="1">
      <alignment horizontal="center"/>
    </xf>
    <xf numFmtId="0" fontId="0" fillId="0" borderId="2" xfId="0" applyBorder="1" applyAlignment="1">
      <alignment horizontal="center"/>
    </xf>
    <xf numFmtId="43" fontId="0" fillId="0" borderId="0" xfId="0" applyNumberFormat="1" applyAlignment="1">
      <alignment vertical="center"/>
    </xf>
    <xf numFmtId="43" fontId="0" fillId="6" borderId="0" xfId="0" applyNumberFormat="1" applyFill="1"/>
    <xf numFmtId="0" fontId="0" fillId="7" borderId="2" xfId="0" applyFill="1" applyBorder="1"/>
    <xf numFmtId="0" fontId="0" fillId="0" borderId="2" xfId="0" applyBorder="1" applyAlignment="1">
      <alignment horizontal="left" vertical="top"/>
    </xf>
    <xf numFmtId="0" fontId="0" fillId="0" borderId="2" xfId="0" applyBorder="1" applyAlignment="1">
      <alignment horizontal="left" vertical="top" wrapText="1"/>
    </xf>
    <xf numFmtId="0" fontId="6" fillId="0" borderId="2" xfId="0" applyFont="1" applyBorder="1" applyAlignment="1">
      <alignment horizontal="left" vertical="top"/>
    </xf>
    <xf numFmtId="0" fontId="7" fillId="0" borderId="2" xfId="0" applyFont="1" applyBorder="1" applyAlignment="1">
      <alignment horizontal="left" vertical="top"/>
    </xf>
    <xf numFmtId="0" fontId="11" fillId="0" borderId="2" xfId="0" applyFont="1" applyBorder="1"/>
    <xf numFmtId="0" fontId="10" fillId="0" borderId="2" xfId="0" applyFont="1" applyBorder="1" applyAlignment="1">
      <alignment wrapText="1"/>
    </xf>
    <xf numFmtId="0" fontId="2" fillId="6" borderId="0" xfId="0" applyFont="1" applyFill="1"/>
    <xf numFmtId="0" fontId="0" fillId="0" borderId="1" xfId="0" applyBorder="1" applyAlignment="1">
      <alignment horizontal="center"/>
    </xf>
    <xf numFmtId="0" fontId="18" fillId="0" borderId="1" xfId="0" applyFont="1" applyBorder="1"/>
    <xf numFmtId="0" fontId="4" fillId="0" borderId="1" xfId="2" applyBorder="1"/>
    <xf numFmtId="0" fontId="18" fillId="0" borderId="1" xfId="0" applyFont="1" applyBorder="1" applyAlignment="1">
      <alignment wrapText="1"/>
    </xf>
    <xf numFmtId="43" fontId="0" fillId="0" borderId="8" xfId="0" applyNumberFormat="1" applyBorder="1"/>
    <xf numFmtId="43" fontId="0" fillId="0" borderId="1" xfId="0" applyNumberFormat="1" applyBorder="1"/>
    <xf numFmtId="43" fontId="0" fillId="0" borderId="3" xfId="0" applyNumberFormat="1" applyBorder="1"/>
    <xf numFmtId="0" fontId="13" fillId="0" borderId="4" xfId="0" applyFont="1" applyBorder="1"/>
    <xf numFmtId="0" fontId="13" fillId="0" borderId="9" xfId="0" applyFont="1" applyBorder="1"/>
    <xf numFmtId="43" fontId="13" fillId="0" borderId="2" xfId="0" applyNumberFormat="1" applyFont="1" applyBorder="1"/>
    <xf numFmtId="43" fontId="13" fillId="0" borderId="1" xfId="0" applyNumberFormat="1" applyFont="1" applyBorder="1"/>
    <xf numFmtId="0" fontId="0" fillId="7" borderId="1" xfId="0" applyFill="1" applyBorder="1"/>
    <xf numFmtId="0" fontId="12" fillId="0" borderId="1" xfId="0" applyFont="1" applyBorder="1"/>
    <xf numFmtId="0" fontId="13" fillId="0" borderId="1" xfId="0" applyFont="1" applyBorder="1" applyAlignment="1">
      <alignment wrapText="1"/>
    </xf>
    <xf numFmtId="0" fontId="13" fillId="0" borderId="1" xfId="0" applyFont="1" applyBorder="1"/>
    <xf numFmtId="0" fontId="0" fillId="6" borderId="2" xfId="0" applyFill="1" applyBorder="1" applyAlignment="1">
      <alignment horizontal="center"/>
    </xf>
    <xf numFmtId="0" fontId="17" fillId="6" borderId="2" xfId="0" applyFont="1" applyFill="1" applyBorder="1" applyAlignment="1">
      <alignment vertical="top" wrapText="1"/>
    </xf>
    <xf numFmtId="0" fontId="17" fillId="6" borderId="2" xfId="0" applyFont="1" applyFill="1" applyBorder="1"/>
    <xf numFmtId="43" fontId="17" fillId="6" borderId="2" xfId="0" applyNumberFormat="1" applyFont="1" applyFill="1" applyBorder="1"/>
    <xf numFmtId="0" fontId="19" fillId="6" borderId="2" xfId="0" applyFont="1" applyFill="1" applyBorder="1" applyAlignment="1">
      <alignment vertical="top"/>
    </xf>
    <xf numFmtId="0" fontId="2" fillId="6" borderId="0" xfId="0" applyFont="1" applyFill="1" applyAlignment="1">
      <alignment horizontal="left"/>
    </xf>
    <xf numFmtId="0" fontId="2" fillId="0" borderId="2" xfId="0" applyFont="1" applyBorder="1" applyAlignment="1">
      <alignment horizontal="left"/>
    </xf>
    <xf numFmtId="0" fontId="0" fillId="7" borderId="10" xfId="0" applyFill="1" applyBorder="1"/>
    <xf numFmtId="0" fontId="15" fillId="4" borderId="0" xfId="0" applyFont="1" applyFill="1" applyAlignment="1">
      <alignment vertical="top" wrapText="1"/>
    </xf>
    <xf numFmtId="0" fontId="2" fillId="4" borderId="2" xfId="0" applyFont="1" applyFill="1" applyBorder="1" applyAlignment="1">
      <alignment vertical="top"/>
    </xf>
    <xf numFmtId="0" fontId="15" fillId="4" borderId="2" xfId="0" applyFont="1" applyFill="1" applyBorder="1" applyAlignment="1">
      <alignment vertical="top" wrapText="1"/>
    </xf>
    <xf numFmtId="0" fontId="0" fillId="4" borderId="2" xfId="0" applyFill="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8" borderId="2" xfId="0" applyFill="1" applyBorder="1" applyAlignment="1">
      <alignment horizontal="center"/>
    </xf>
    <xf numFmtId="0" fontId="0" fillId="8" borderId="2" xfId="0" applyFill="1" applyBorder="1"/>
    <xf numFmtId="0" fontId="2" fillId="8" borderId="2" xfId="0" applyFont="1" applyFill="1" applyBorder="1"/>
    <xf numFmtId="43" fontId="2" fillId="8" borderId="2" xfId="0" applyNumberFormat="1" applyFont="1" applyFill="1" applyBorder="1"/>
    <xf numFmtId="0" fontId="12" fillId="8" borderId="2" xfId="0" applyFont="1" applyFill="1" applyBorder="1" applyAlignment="1">
      <alignment horizontal="center" vertical="top"/>
    </xf>
    <xf numFmtId="0" fontId="12" fillId="8" borderId="2" xfId="0" applyFont="1" applyFill="1" applyBorder="1" applyAlignment="1">
      <alignment vertical="top"/>
    </xf>
    <xf numFmtId="43" fontId="12" fillId="8" borderId="2" xfId="0" applyNumberFormat="1" applyFont="1" applyFill="1" applyBorder="1" applyAlignment="1">
      <alignment horizontal="center" vertical="top"/>
    </xf>
    <xf numFmtId="0" fontId="12" fillId="8" borderId="2" xfId="0" applyFont="1" applyFill="1" applyBorder="1" applyAlignment="1">
      <alignment horizontal="center" vertical="top" wrapText="1"/>
    </xf>
    <xf numFmtId="43" fontId="12" fillId="8" borderId="2" xfId="0" applyNumberFormat="1" applyFont="1" applyFill="1" applyBorder="1" applyAlignment="1">
      <alignment horizontal="center" vertical="top" wrapText="1"/>
    </xf>
    <xf numFmtId="0" fontId="2" fillId="0" borderId="4" xfId="0" applyFont="1" applyBorder="1" applyAlignment="1">
      <alignment horizontal="left"/>
    </xf>
    <xf numFmtId="0" fontId="10" fillId="0" borderId="2" xfId="0" applyFont="1" applyBorder="1" applyAlignment="1">
      <alignment horizontal="left" vertical="top"/>
    </xf>
    <xf numFmtId="0" fontId="20" fillId="0" borderId="2" xfId="0" applyFont="1" applyBorder="1" applyAlignment="1">
      <alignment horizontal="left" vertical="top"/>
    </xf>
    <xf numFmtId="0" fontId="11" fillId="0" borderId="1" xfId="0" applyFont="1" applyBorder="1"/>
    <xf numFmtId="0" fontId="10" fillId="0" borderId="1" xfId="0" applyFont="1" applyBorder="1" applyAlignment="1">
      <alignment wrapText="1"/>
    </xf>
    <xf numFmtId="0" fontId="13" fillId="0" borderId="9" xfId="0" applyFont="1" applyFill="1" applyBorder="1" applyAlignment="1"/>
    <xf numFmtId="0" fontId="13" fillId="0" borderId="0" xfId="0" applyFont="1" applyFill="1" applyBorder="1" applyAlignment="1"/>
    <xf numFmtId="0" fontId="12" fillId="0" borderId="2" xfId="0" applyFont="1" applyFill="1" applyBorder="1" applyAlignment="1"/>
    <xf numFmtId="0" fontId="13" fillId="0" borderId="2" xfId="0" applyFont="1" applyFill="1" applyBorder="1" applyAlignment="1">
      <alignment wrapText="1"/>
    </xf>
    <xf numFmtId="0" fontId="8" fillId="0" borderId="1" xfId="0" applyFont="1" applyBorder="1" applyAlignment="1">
      <alignment vertical="top"/>
    </xf>
    <xf numFmtId="43" fontId="0" fillId="0" borderId="1" xfId="0" applyNumberFormat="1" applyBorder="1" applyAlignment="1">
      <alignment vertical="top"/>
    </xf>
    <xf numFmtId="0" fontId="0" fillId="7" borderId="3" xfId="0" applyFill="1" applyBorder="1"/>
    <xf numFmtId="0" fontId="12" fillId="8" borderId="2" xfId="0" applyFont="1" applyFill="1" applyBorder="1" applyAlignment="1">
      <alignment vertical="top" wrapText="1"/>
    </xf>
    <xf numFmtId="0" fontId="8" fillId="0" borderId="2" xfId="0" applyFont="1" applyBorder="1" applyAlignment="1">
      <alignment vertical="top" wrapText="1"/>
    </xf>
    <xf numFmtId="0" fontId="8" fillId="0" borderId="1" xfId="0" applyFont="1" applyBorder="1" applyAlignment="1">
      <alignment vertical="top" wrapText="1"/>
    </xf>
    <xf numFmtId="0" fontId="13" fillId="0" borderId="2" xfId="0" applyFont="1" applyBorder="1" applyAlignment="1">
      <alignment horizontal="left" wrapText="1"/>
    </xf>
    <xf numFmtId="0" fontId="12" fillId="3" borderId="11" xfId="0" applyFont="1" applyFill="1" applyBorder="1" applyAlignment="1">
      <alignment vertical="top"/>
    </xf>
    <xf numFmtId="0" fontId="12" fillId="3" borderId="11" xfId="0" applyFont="1" applyFill="1" applyBorder="1"/>
    <xf numFmtId="0" fontId="0" fillId="0" borderId="11" xfId="0" applyBorder="1" applyAlignment="1">
      <alignment vertical="top"/>
    </xf>
    <xf numFmtId="0" fontId="0" fillId="0" borderId="11" xfId="0" applyBorder="1" applyAlignment="1">
      <alignment vertical="top" wrapText="1"/>
    </xf>
    <xf numFmtId="0" fontId="0" fillId="0" borderId="11" xfId="0" applyBorder="1" applyAlignment="1">
      <alignment horizontal="left" vertical="top"/>
    </xf>
    <xf numFmtId="0" fontId="0" fillId="0" borderId="11" xfId="0" applyBorder="1" applyAlignment="1">
      <alignment horizontal="left" vertical="top" wrapText="1"/>
    </xf>
    <xf numFmtId="0" fontId="4" fillId="0" borderId="11" xfId="2" applyFill="1" applyBorder="1" applyAlignment="1">
      <alignment vertical="top" wrapText="1"/>
    </xf>
    <xf numFmtId="0" fontId="4" fillId="0" borderId="11" xfId="2" applyBorder="1" applyAlignment="1">
      <alignment vertical="top"/>
    </xf>
    <xf numFmtId="43" fontId="12" fillId="3" borderId="11" xfId="1" applyFont="1" applyFill="1" applyBorder="1" applyAlignment="1">
      <alignment vertical="top"/>
    </xf>
    <xf numFmtId="43" fontId="0" fillId="0" borderId="11" xfId="1" applyFont="1" applyBorder="1" applyAlignment="1">
      <alignment vertical="top"/>
    </xf>
    <xf numFmtId="43" fontId="0" fillId="0" borderId="0" xfId="1" applyFont="1" applyAlignment="1">
      <alignment vertical="top"/>
    </xf>
    <xf numFmtId="0" fontId="12" fillId="3" borderId="11" xfId="0" applyFont="1" applyFill="1" applyBorder="1" applyAlignment="1">
      <alignment vertical="top" wrapText="1"/>
    </xf>
    <xf numFmtId="0" fontId="0" fillId="0" borderId="11" xfId="0" applyBorder="1" applyAlignment="1">
      <alignment wrapText="1"/>
    </xf>
    <xf numFmtId="0" fontId="4" fillId="0" borderId="11" xfId="2" applyBorder="1" applyAlignment="1">
      <alignment horizontal="left" vertical="center"/>
    </xf>
    <xf numFmtId="0" fontId="0" fillId="0" borderId="11" xfId="0" applyBorder="1"/>
    <xf numFmtId="0" fontId="3" fillId="0" borderId="11" xfId="0" applyFont="1" applyBorder="1" applyAlignment="1">
      <alignment vertical="top"/>
    </xf>
    <xf numFmtId="0" fontId="0" fillId="0" borderId="11" xfId="0" applyBorder="1" applyAlignment="1">
      <alignment horizontal="left"/>
    </xf>
    <xf numFmtId="0" fontId="4" fillId="0" borderId="11" xfId="2" applyFill="1" applyBorder="1" applyAlignment="1">
      <alignment horizontal="left" vertical="top" wrapText="1"/>
    </xf>
    <xf numFmtId="0" fontId="4" fillId="0" borderId="11" xfId="2" applyBorder="1" applyAlignment="1">
      <alignment horizontal="left"/>
    </xf>
    <xf numFmtId="43" fontId="0" fillId="0" borderId="0" xfId="1" applyFont="1"/>
    <xf numFmtId="43" fontId="12" fillId="3" borderId="11" xfId="0" applyNumberFormat="1" applyFont="1" applyFill="1" applyBorder="1" applyAlignment="1">
      <alignment vertical="top"/>
    </xf>
    <xf numFmtId="43" fontId="0" fillId="0" borderId="11" xfId="0" applyNumberFormat="1" applyBorder="1"/>
    <xf numFmtId="0" fontId="6" fillId="0" borderId="11" xfId="0" applyFont="1" applyBorder="1" applyAlignment="1">
      <alignment horizontal="left" vertical="top"/>
    </xf>
    <xf numFmtId="0" fontId="4" fillId="0" borderId="11" xfId="2" applyBorder="1" applyAlignment="1">
      <alignment horizontal="center" vertical="center"/>
    </xf>
    <xf numFmtId="0" fontId="7" fillId="0" borderId="11" xfId="0" applyFont="1" applyBorder="1" applyAlignment="1">
      <alignment horizontal="left" vertical="top"/>
    </xf>
    <xf numFmtId="0" fontId="6" fillId="0" borderId="11" xfId="0" applyFont="1" applyBorder="1"/>
    <xf numFmtId="0" fontId="11" fillId="0" borderId="11" xfId="0" applyFont="1" applyBorder="1"/>
    <xf numFmtId="0" fontId="10" fillId="0" borderId="11" xfId="0" applyFont="1" applyBorder="1" applyAlignment="1">
      <alignment wrapText="1"/>
    </xf>
    <xf numFmtId="0" fontId="9" fillId="0" borderId="11" xfId="0" applyFont="1" applyBorder="1"/>
    <xf numFmtId="43" fontId="12" fillId="3" borderId="2" xfId="1" applyFont="1" applyFill="1" applyBorder="1" applyAlignment="1">
      <alignment vertical="top"/>
    </xf>
    <xf numFmtId="43" fontId="0" fillId="0" borderId="2" xfId="1" applyFont="1" applyBorder="1"/>
    <xf numFmtId="0" fontId="21" fillId="4" borderId="12" xfId="0" applyFont="1" applyFill="1" applyBorder="1" applyAlignment="1">
      <alignment horizontal="center" wrapText="1"/>
    </xf>
    <xf numFmtId="0" fontId="9" fillId="4" borderId="13" xfId="0" applyFont="1" applyFill="1" applyBorder="1" applyAlignment="1">
      <alignment horizontal="center" wrapText="1"/>
    </xf>
    <xf numFmtId="0" fontId="22" fillId="0" borderId="0" xfId="0" applyFont="1"/>
    <xf numFmtId="0" fontId="23" fillId="2" borderId="14" xfId="0" applyFont="1" applyFill="1" applyBorder="1" applyAlignment="1">
      <alignment horizontal="center" vertical="center" wrapText="1"/>
    </xf>
    <xf numFmtId="0" fontId="9" fillId="9" borderId="0" xfId="0" applyFont="1" applyFill="1" applyAlignment="1">
      <alignment horizontal="center"/>
    </xf>
    <xf numFmtId="0" fontId="23" fillId="0" borderId="0" xfId="0" applyFont="1"/>
    <xf numFmtId="0" fontId="9" fillId="4" borderId="0" xfId="0" applyFont="1" applyFill="1" applyAlignment="1">
      <alignment wrapText="1"/>
    </xf>
    <xf numFmtId="0" fontId="25"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0" fillId="10" borderId="2" xfId="0" applyFill="1" applyBorder="1"/>
    <xf numFmtId="43" fontId="2" fillId="10" borderId="3" xfId="0" applyNumberFormat="1" applyFont="1" applyFill="1" applyBorder="1" applyAlignment="1">
      <alignment horizontal="center"/>
    </xf>
    <xf numFmtId="43" fontId="2" fillId="10" borderId="4" xfId="0" applyNumberFormat="1" applyFont="1" applyFill="1" applyBorder="1" applyAlignment="1">
      <alignment horizontal="center"/>
    </xf>
    <xf numFmtId="0" fontId="2" fillId="10" borderId="3" xfId="0" applyFont="1" applyFill="1" applyBorder="1"/>
    <xf numFmtId="0" fontId="2" fillId="10" borderId="4" xfId="0" applyFont="1" applyFill="1" applyBorder="1"/>
    <xf numFmtId="0" fontId="2" fillId="10" borderId="2" xfId="0" applyFont="1" applyFill="1" applyBorder="1"/>
    <xf numFmtId="43" fontId="2" fillId="10" borderId="2" xfId="0" applyNumberFormat="1" applyFont="1" applyFill="1" applyBorder="1"/>
    <xf numFmtId="43" fontId="0" fillId="10" borderId="0" xfId="0" applyNumberFormat="1" applyFill="1"/>
    <xf numFmtId="0" fontId="0" fillId="10" borderId="0" xfId="0" applyFill="1"/>
    <xf numFmtId="0" fontId="2" fillId="8" borderId="2" xfId="0" applyFont="1" applyFill="1" applyBorder="1" applyAlignment="1">
      <alignment horizontal="center"/>
    </xf>
    <xf numFmtId="43" fontId="0" fillId="0" borderId="3" xfId="1" applyFont="1" applyBorder="1"/>
    <xf numFmtId="43" fontId="0" fillId="0" borderId="8" xfId="1" applyFont="1" applyBorder="1"/>
    <xf numFmtId="43" fontId="0" fillId="0" borderId="1" xfId="1" applyFont="1" applyBorder="1"/>
    <xf numFmtId="0" fontId="0" fillId="11" borderId="11" xfId="0" applyFill="1" applyBorder="1" applyAlignment="1">
      <alignment horizontal="center"/>
    </xf>
    <xf numFmtId="0" fontId="0" fillId="11" borderId="11" xfId="0" applyFill="1" applyBorder="1"/>
    <xf numFmtId="43" fontId="0" fillId="11" borderId="11" xfId="0" applyNumberFormat="1" applyFill="1" applyBorder="1"/>
    <xf numFmtId="0" fontId="2" fillId="11" borderId="11" xfId="0" applyFont="1" applyFill="1" applyBorder="1"/>
    <xf numFmtId="43" fontId="0" fillId="0" borderId="10" xfId="0" applyNumberFormat="1" applyBorder="1"/>
    <xf numFmtId="0" fontId="0" fillId="11" borderId="2" xfId="0" applyFill="1" applyBorder="1" applyAlignment="1">
      <alignment horizontal="center"/>
    </xf>
    <xf numFmtId="0" fontId="0" fillId="11" borderId="2" xfId="0" applyFill="1" applyBorder="1"/>
    <xf numFmtId="43" fontId="0" fillId="11" borderId="2" xfId="0" applyNumberFormat="1" applyFill="1" applyBorder="1"/>
    <xf numFmtId="0" fontId="2" fillId="11" borderId="2" xfId="0" applyFont="1" applyFill="1" applyBorder="1"/>
    <xf numFmtId="0" fontId="12" fillId="0" borderId="1" xfId="0" applyFont="1" applyFill="1" applyBorder="1" applyAlignment="1">
      <alignment wrapText="1"/>
    </xf>
    <xf numFmtId="0" fontId="13" fillId="0" borderId="1" xfId="0" applyFont="1" applyFill="1" applyBorder="1" applyAlignment="1">
      <alignment wrapText="1"/>
    </xf>
    <xf numFmtId="0" fontId="12" fillId="0" borderId="2" xfId="0" applyFont="1" applyBorder="1" applyAlignment="1">
      <alignment horizontal="center"/>
    </xf>
    <xf numFmtId="0" fontId="12" fillId="0" borderId="1" xfId="0" applyFont="1" applyBorder="1" applyAlignment="1">
      <alignment horizontal="center"/>
    </xf>
    <xf numFmtId="0" fontId="13" fillId="0" borderId="3" xfId="0" applyFont="1" applyBorder="1" applyAlignment="1">
      <alignment horizontal="left" wrapText="1"/>
    </xf>
    <xf numFmtId="43" fontId="0" fillId="0" borderId="15" xfId="0" applyNumberFormat="1" applyBorder="1"/>
    <xf numFmtId="0" fontId="13" fillId="0" borderId="11" xfId="0" applyFont="1" applyBorder="1"/>
    <xf numFmtId="0" fontId="0" fillId="10" borderId="0" xfId="0" applyFill="1" applyBorder="1"/>
    <xf numFmtId="43" fontId="2" fillId="10" borderId="0" xfId="0" applyNumberFormat="1" applyFont="1" applyFill="1" applyBorder="1" applyAlignment="1">
      <alignment horizontal="center"/>
    </xf>
    <xf numFmtId="0" fontId="2" fillId="10" borderId="0" xfId="0" applyFont="1" applyFill="1" applyBorder="1"/>
    <xf numFmtId="43" fontId="2" fillId="10" borderId="0" xfId="0" applyNumberFormat="1" applyFont="1" applyFill="1" applyBorder="1"/>
    <xf numFmtId="0" fontId="0" fillId="8" borderId="1" xfId="0" applyFill="1" applyBorder="1"/>
    <xf numFmtId="0" fontId="2" fillId="8" borderId="1" xfId="0" applyFont="1" applyFill="1" applyBorder="1"/>
    <xf numFmtId="43" fontId="2" fillId="8" borderId="1" xfId="0" applyNumberFormat="1" applyFont="1" applyFill="1" applyBorder="1"/>
    <xf numFmtId="0" fontId="3" fillId="0" borderId="11" xfId="3" applyFont="1" applyBorder="1" applyAlignment="1" applyProtection="1">
      <alignment horizontal="left"/>
      <protection locked="0"/>
    </xf>
    <xf numFmtId="0" fontId="1" fillId="0" borderId="11" xfId="3" applyBorder="1" applyAlignment="1" applyProtection="1">
      <alignment wrapText="1"/>
      <protection locked="0"/>
    </xf>
    <xf numFmtId="43" fontId="0" fillId="0" borderId="11" xfId="1" applyFont="1" applyBorder="1"/>
    <xf numFmtId="0" fontId="0" fillId="7" borderId="11" xfId="0" applyFill="1" applyBorder="1"/>
    <xf numFmtId="0" fontId="0" fillId="8" borderId="11" xfId="0" applyFill="1" applyBorder="1"/>
    <xf numFmtId="0" fontId="2" fillId="8" borderId="11" xfId="0" applyFont="1" applyFill="1" applyBorder="1"/>
    <xf numFmtId="43" fontId="2" fillId="8" borderId="11" xfId="0" applyNumberFormat="1" applyFont="1" applyFill="1" applyBorder="1"/>
    <xf numFmtId="43" fontId="2" fillId="8" borderId="3" xfId="0" applyNumberFormat="1" applyFont="1" applyFill="1" applyBorder="1" applyAlignment="1">
      <alignment horizontal="center"/>
    </xf>
    <xf numFmtId="43" fontId="2" fillId="8" borderId="7" xfId="0" applyNumberFormat="1" applyFont="1" applyFill="1" applyBorder="1" applyAlignment="1">
      <alignment horizontal="center"/>
    </xf>
    <xf numFmtId="43" fontId="2" fillId="8" borderId="4" xfId="0" applyNumberFormat="1" applyFont="1" applyFill="1" applyBorder="1" applyAlignment="1">
      <alignment horizontal="center"/>
    </xf>
    <xf numFmtId="43" fontId="2" fillId="8" borderId="10" xfId="0" applyNumberFormat="1" applyFont="1" applyFill="1" applyBorder="1" applyAlignment="1">
      <alignment horizontal="center"/>
    </xf>
    <xf numFmtId="43" fontId="2" fillId="8" borderId="8" xfId="0" applyNumberFormat="1" applyFont="1" applyFill="1" applyBorder="1" applyAlignment="1">
      <alignment horizontal="center"/>
    </xf>
    <xf numFmtId="43" fontId="2" fillId="8" borderId="11" xfId="0" applyNumberFormat="1" applyFont="1" applyFill="1" applyBorder="1" applyAlignment="1">
      <alignment horizontal="center"/>
    </xf>
    <xf numFmtId="43" fontId="2" fillId="8" borderId="3" xfId="0" applyNumberFormat="1" applyFont="1" applyFill="1" applyBorder="1" applyAlignment="1">
      <alignment horizontal="left"/>
    </xf>
    <xf numFmtId="43" fontId="2" fillId="8" borderId="4" xfId="0" applyNumberFormat="1" applyFont="1" applyFill="1" applyBorder="1" applyAlignment="1">
      <alignment horizontal="left"/>
    </xf>
    <xf numFmtId="0" fontId="12" fillId="5" borderId="7" xfId="0" applyFont="1" applyFill="1" applyBorder="1" applyAlignment="1"/>
    <xf numFmtId="0" fontId="12" fillId="5" borderId="4" xfId="0" applyFont="1" applyFill="1" applyBorder="1" applyAlignment="1"/>
    <xf numFmtId="0" fontId="13" fillId="0" borderId="0" xfId="0" applyFont="1" applyAlignment="1">
      <alignment wrapText="1"/>
    </xf>
    <xf numFmtId="43" fontId="0" fillId="0" borderId="2" xfId="1" applyFont="1" applyBorder="1" applyAlignment="1">
      <alignment vertical="top"/>
    </xf>
  </cellXfs>
  <cellStyles count="4">
    <cellStyle name="Comma" xfId="1" builtinId="3"/>
    <cellStyle name="Hyperlink" xfId="2" builtinId="8"/>
    <cellStyle name="Normal" xfId="0" builtinId="0"/>
    <cellStyle name="Normal 2" xfId="3" xr:uid="{D0B7DEB8-0E12-45F8-BC3A-607478BA273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6</xdr:row>
      <xdr:rowOff>133350</xdr:rowOff>
    </xdr:from>
    <xdr:to>
      <xdr:col>0</xdr:col>
      <xdr:colOff>2171700</xdr:colOff>
      <xdr:row>9</xdr:row>
      <xdr:rowOff>152400</xdr:rowOff>
    </xdr:to>
    <xdr:pic>
      <xdr:nvPicPr>
        <xdr:cNvPr id="2" name="Picture 1">
          <a:extLst>
            <a:ext uri="{FF2B5EF4-FFF2-40B4-BE49-F238E27FC236}">
              <a16:creationId xmlns:a16="http://schemas.microsoft.com/office/drawing/2014/main" id="{8BBC21E6-0BDC-483B-8C17-E9C03307FFBF}"/>
            </a:ext>
          </a:extLst>
        </xdr:cNvPr>
        <xdr:cNvPicPr>
          <a:picLocks noChangeAspect="1"/>
        </xdr:cNvPicPr>
      </xdr:nvPicPr>
      <xdr:blipFill>
        <a:blip xmlns:r="http://schemas.openxmlformats.org/officeDocument/2006/relationships" r:embed="rId1"/>
        <a:stretch>
          <a:fillRect/>
        </a:stretch>
      </xdr:blipFill>
      <xdr:spPr>
        <a:xfrm>
          <a:off x="2390775" y="1409700"/>
          <a:ext cx="2085975" cy="571500"/>
        </a:xfrm>
        <a:prstGeom prst="rect">
          <a:avLst/>
        </a:prstGeom>
      </xdr:spPr>
    </xdr:pic>
    <xdr:clientData/>
  </xdr:twoCellAnchor>
  <xdr:twoCellAnchor editAs="oneCell">
    <xdr:from>
      <xdr:col>0</xdr:col>
      <xdr:colOff>5848350</xdr:colOff>
      <xdr:row>6</xdr:row>
      <xdr:rowOff>161925</xdr:rowOff>
    </xdr:from>
    <xdr:to>
      <xdr:col>0</xdr:col>
      <xdr:colOff>7543800</xdr:colOff>
      <xdr:row>9</xdr:row>
      <xdr:rowOff>123825</xdr:rowOff>
    </xdr:to>
    <xdr:pic>
      <xdr:nvPicPr>
        <xdr:cNvPr id="3" name="Picture 2">
          <a:extLst>
            <a:ext uri="{FF2B5EF4-FFF2-40B4-BE49-F238E27FC236}">
              <a16:creationId xmlns:a16="http://schemas.microsoft.com/office/drawing/2014/main" id="{7CEC21A2-CF2F-4423-A09C-67F24B3E6482}"/>
            </a:ext>
            <a:ext uri="{147F2762-F138-4A5C-976F-8EAC2B608ADB}">
              <a16:predDERef xmlns:a16="http://schemas.microsoft.com/office/drawing/2014/main" pred="{F2F6E19B-C99F-84DC-C0BF-BD17CBAC0728}"/>
            </a:ext>
          </a:extLst>
        </xdr:cNvPr>
        <xdr:cNvPicPr>
          <a:picLocks noChangeAspect="1"/>
        </xdr:cNvPicPr>
      </xdr:nvPicPr>
      <xdr:blipFill>
        <a:blip xmlns:r="http://schemas.openxmlformats.org/officeDocument/2006/relationships" r:embed="rId2"/>
        <a:stretch>
          <a:fillRect/>
        </a:stretch>
      </xdr:blipFill>
      <xdr:spPr>
        <a:xfrm>
          <a:off x="8153400" y="1438275"/>
          <a:ext cx="1695450" cy="514350"/>
        </a:xfrm>
        <a:prstGeom prst="rect">
          <a:avLst/>
        </a:prstGeom>
      </xdr:spPr>
    </xdr:pic>
    <xdr:clientData/>
  </xdr:twoCellAnchor>
  <xdr:twoCellAnchor editAs="oneCell">
    <xdr:from>
      <xdr:col>0</xdr:col>
      <xdr:colOff>2609850</xdr:colOff>
      <xdr:row>6</xdr:row>
      <xdr:rowOff>19050</xdr:rowOff>
    </xdr:from>
    <xdr:to>
      <xdr:col>0</xdr:col>
      <xdr:colOff>4991100</xdr:colOff>
      <xdr:row>10</xdr:row>
      <xdr:rowOff>171450</xdr:rowOff>
    </xdr:to>
    <xdr:pic>
      <xdr:nvPicPr>
        <xdr:cNvPr id="4" name="Picture 3">
          <a:extLst>
            <a:ext uri="{FF2B5EF4-FFF2-40B4-BE49-F238E27FC236}">
              <a16:creationId xmlns:a16="http://schemas.microsoft.com/office/drawing/2014/main" id="{3B3D8565-2E94-40F2-A3A5-F4CFBE4247AC}"/>
            </a:ext>
            <a:ext uri="{147F2762-F138-4A5C-976F-8EAC2B608ADB}">
              <a16:predDERef xmlns:a16="http://schemas.microsoft.com/office/drawing/2014/main" pred="{F0ED564C-674D-8550-4B84-D81697C3158E}"/>
            </a:ext>
          </a:extLst>
        </xdr:cNvPr>
        <xdr:cNvPicPr>
          <a:picLocks noChangeAspect="1"/>
        </xdr:cNvPicPr>
      </xdr:nvPicPr>
      <xdr:blipFill>
        <a:blip xmlns:r="http://schemas.openxmlformats.org/officeDocument/2006/relationships" r:embed="rId3"/>
        <a:stretch>
          <a:fillRect/>
        </a:stretch>
      </xdr:blipFill>
      <xdr:spPr>
        <a:xfrm>
          <a:off x="4914900" y="1295400"/>
          <a:ext cx="2381250" cy="889000"/>
        </a:xfrm>
        <a:prstGeom prst="rect">
          <a:avLst/>
        </a:prstGeom>
      </xdr:spPr>
    </xdr:pic>
    <xdr:clientData/>
  </xdr:twoCellAnchor>
  <xdr:twoCellAnchor editAs="oneCell">
    <xdr:from>
      <xdr:col>0</xdr:col>
      <xdr:colOff>95250</xdr:colOff>
      <xdr:row>11</xdr:row>
      <xdr:rowOff>114300</xdr:rowOff>
    </xdr:from>
    <xdr:to>
      <xdr:col>0</xdr:col>
      <xdr:colOff>2190750</xdr:colOff>
      <xdr:row>15</xdr:row>
      <xdr:rowOff>19050</xdr:rowOff>
    </xdr:to>
    <xdr:pic>
      <xdr:nvPicPr>
        <xdr:cNvPr id="5" name="Picture 4">
          <a:extLst>
            <a:ext uri="{FF2B5EF4-FFF2-40B4-BE49-F238E27FC236}">
              <a16:creationId xmlns:a16="http://schemas.microsoft.com/office/drawing/2014/main" id="{D5728AF4-8E86-452A-BAA2-23D937C09C34}"/>
            </a:ext>
            <a:ext uri="{147F2762-F138-4A5C-976F-8EAC2B608ADB}">
              <a16:predDERef xmlns:a16="http://schemas.microsoft.com/office/drawing/2014/main" pred="{1EB331AD-ACEE-3F3E-1F47-86571A3F7332}"/>
            </a:ext>
          </a:extLst>
        </xdr:cNvPr>
        <xdr:cNvPicPr>
          <a:picLocks noChangeAspect="1"/>
        </xdr:cNvPicPr>
      </xdr:nvPicPr>
      <xdr:blipFill>
        <a:blip xmlns:r="http://schemas.openxmlformats.org/officeDocument/2006/relationships" r:embed="rId4"/>
        <a:stretch>
          <a:fillRect/>
        </a:stretch>
      </xdr:blipFill>
      <xdr:spPr>
        <a:xfrm>
          <a:off x="2400300" y="2311400"/>
          <a:ext cx="2095500" cy="641350"/>
        </a:xfrm>
        <a:prstGeom prst="rect">
          <a:avLst/>
        </a:prstGeom>
      </xdr:spPr>
    </xdr:pic>
    <xdr:clientData/>
  </xdr:twoCellAnchor>
  <xdr:twoCellAnchor editAs="oneCell">
    <xdr:from>
      <xdr:col>0</xdr:col>
      <xdr:colOff>2952750</xdr:colOff>
      <xdr:row>11</xdr:row>
      <xdr:rowOff>104775</xdr:rowOff>
    </xdr:from>
    <xdr:to>
      <xdr:col>0</xdr:col>
      <xdr:colOff>4762500</xdr:colOff>
      <xdr:row>14</xdr:row>
      <xdr:rowOff>161925</xdr:rowOff>
    </xdr:to>
    <xdr:pic>
      <xdr:nvPicPr>
        <xdr:cNvPr id="6" name="Picture 5">
          <a:extLst>
            <a:ext uri="{FF2B5EF4-FFF2-40B4-BE49-F238E27FC236}">
              <a16:creationId xmlns:a16="http://schemas.microsoft.com/office/drawing/2014/main" id="{6AD10DF9-8F5C-4316-8687-9122A771A8AC}"/>
            </a:ext>
            <a:ext uri="{147F2762-F138-4A5C-976F-8EAC2B608ADB}">
              <a16:predDERef xmlns:a16="http://schemas.microsoft.com/office/drawing/2014/main" pred="{1EC0E3E0-EE9A-42C4-4E22-781CD1372C2A}"/>
            </a:ext>
          </a:extLst>
        </xdr:cNvPr>
        <xdr:cNvPicPr>
          <a:picLocks noChangeAspect="1"/>
        </xdr:cNvPicPr>
      </xdr:nvPicPr>
      <xdr:blipFill>
        <a:blip xmlns:r="http://schemas.openxmlformats.org/officeDocument/2006/relationships" r:embed="rId5"/>
        <a:stretch>
          <a:fillRect/>
        </a:stretch>
      </xdr:blipFill>
      <xdr:spPr>
        <a:xfrm>
          <a:off x="5257800" y="2301875"/>
          <a:ext cx="1809750" cy="609600"/>
        </a:xfrm>
        <a:prstGeom prst="rect">
          <a:avLst/>
        </a:prstGeom>
      </xdr:spPr>
    </xdr:pic>
    <xdr:clientData/>
  </xdr:twoCellAnchor>
  <xdr:twoCellAnchor editAs="oneCell">
    <xdr:from>
      <xdr:col>0</xdr:col>
      <xdr:colOff>5191125</xdr:colOff>
      <xdr:row>12</xdr:row>
      <xdr:rowOff>38100</xdr:rowOff>
    </xdr:from>
    <xdr:to>
      <xdr:col>0</xdr:col>
      <xdr:colOff>7848600</xdr:colOff>
      <xdr:row>14</xdr:row>
      <xdr:rowOff>123825</xdr:rowOff>
    </xdr:to>
    <xdr:pic>
      <xdr:nvPicPr>
        <xdr:cNvPr id="7" name="Picture 6">
          <a:extLst>
            <a:ext uri="{FF2B5EF4-FFF2-40B4-BE49-F238E27FC236}">
              <a16:creationId xmlns:a16="http://schemas.microsoft.com/office/drawing/2014/main" id="{AE2A352F-19B2-4AD8-8414-4DAC232F713C}"/>
            </a:ext>
            <a:ext uri="{147F2762-F138-4A5C-976F-8EAC2B608ADB}">
              <a16:predDERef xmlns:a16="http://schemas.microsoft.com/office/drawing/2014/main" pred="{7D5645AA-87CD-3BC4-19CD-61D6BAE973BB}"/>
            </a:ext>
          </a:extLst>
        </xdr:cNvPr>
        <xdr:cNvPicPr>
          <a:picLocks noChangeAspect="1"/>
        </xdr:cNvPicPr>
      </xdr:nvPicPr>
      <xdr:blipFill>
        <a:blip xmlns:r="http://schemas.openxmlformats.org/officeDocument/2006/relationships" r:embed="rId6"/>
        <a:stretch>
          <a:fillRect/>
        </a:stretch>
      </xdr:blipFill>
      <xdr:spPr>
        <a:xfrm>
          <a:off x="7496175" y="2419350"/>
          <a:ext cx="2657475" cy="454025"/>
        </a:xfrm>
        <a:prstGeom prst="rect">
          <a:avLst/>
        </a:prstGeom>
      </xdr:spPr>
    </xdr:pic>
    <xdr:clientData/>
  </xdr:twoCellAnchor>
  <xdr:twoCellAnchor editAs="oneCell">
    <xdr:from>
      <xdr:col>0</xdr:col>
      <xdr:colOff>209550</xdr:colOff>
      <xdr:row>16</xdr:row>
      <xdr:rowOff>171450</xdr:rowOff>
    </xdr:from>
    <xdr:to>
      <xdr:col>0</xdr:col>
      <xdr:colOff>2047875</xdr:colOff>
      <xdr:row>19</xdr:row>
      <xdr:rowOff>133350</xdr:rowOff>
    </xdr:to>
    <xdr:pic>
      <xdr:nvPicPr>
        <xdr:cNvPr id="8" name="Picture 7">
          <a:extLst>
            <a:ext uri="{FF2B5EF4-FFF2-40B4-BE49-F238E27FC236}">
              <a16:creationId xmlns:a16="http://schemas.microsoft.com/office/drawing/2014/main" id="{85021152-43C3-42A9-A2DC-ADD3CC4044FE}"/>
            </a:ext>
            <a:ext uri="{147F2762-F138-4A5C-976F-8EAC2B608ADB}">
              <a16:predDERef xmlns:a16="http://schemas.microsoft.com/office/drawing/2014/main" pred="{A26A7BC0-3E5E-7596-4A9A-12C7393ACA3C}"/>
            </a:ext>
          </a:extLst>
        </xdr:cNvPr>
        <xdr:cNvPicPr>
          <a:picLocks noChangeAspect="1"/>
        </xdr:cNvPicPr>
      </xdr:nvPicPr>
      <xdr:blipFill>
        <a:blip xmlns:r="http://schemas.openxmlformats.org/officeDocument/2006/relationships" r:embed="rId7"/>
        <a:stretch>
          <a:fillRect/>
        </a:stretch>
      </xdr:blipFill>
      <xdr:spPr>
        <a:xfrm>
          <a:off x="2514600" y="3289300"/>
          <a:ext cx="1838325" cy="514350"/>
        </a:xfrm>
        <a:prstGeom prst="rect">
          <a:avLst/>
        </a:prstGeom>
      </xdr:spPr>
    </xdr:pic>
    <xdr:clientData/>
  </xdr:twoCellAnchor>
  <xdr:twoCellAnchor editAs="oneCell">
    <xdr:from>
      <xdr:col>0</xdr:col>
      <xdr:colOff>2971800</xdr:colOff>
      <xdr:row>16</xdr:row>
      <xdr:rowOff>9525</xdr:rowOff>
    </xdr:from>
    <xdr:to>
      <xdr:col>0</xdr:col>
      <xdr:colOff>4772025</xdr:colOff>
      <xdr:row>19</xdr:row>
      <xdr:rowOff>123825</xdr:rowOff>
    </xdr:to>
    <xdr:pic>
      <xdr:nvPicPr>
        <xdr:cNvPr id="9" name="Picture 8">
          <a:extLst>
            <a:ext uri="{FF2B5EF4-FFF2-40B4-BE49-F238E27FC236}">
              <a16:creationId xmlns:a16="http://schemas.microsoft.com/office/drawing/2014/main" id="{DB266B6F-1BBF-4754-A9D1-B6810CD8E32B}"/>
            </a:ext>
            <a:ext uri="{147F2762-F138-4A5C-976F-8EAC2B608ADB}">
              <a16:predDERef xmlns:a16="http://schemas.microsoft.com/office/drawing/2014/main" pred="{C3E99923-076C-F568-6D9D-7A933B20812D}"/>
            </a:ext>
          </a:extLst>
        </xdr:cNvPr>
        <xdr:cNvPicPr>
          <a:picLocks noChangeAspect="1"/>
        </xdr:cNvPicPr>
      </xdr:nvPicPr>
      <xdr:blipFill>
        <a:blip xmlns:r="http://schemas.openxmlformats.org/officeDocument/2006/relationships" r:embed="rId8"/>
        <a:stretch>
          <a:fillRect/>
        </a:stretch>
      </xdr:blipFill>
      <xdr:spPr>
        <a:xfrm>
          <a:off x="5276850" y="3127375"/>
          <a:ext cx="1800225" cy="666750"/>
        </a:xfrm>
        <a:prstGeom prst="rect">
          <a:avLst/>
        </a:prstGeom>
      </xdr:spPr>
    </xdr:pic>
    <xdr:clientData/>
  </xdr:twoCellAnchor>
  <xdr:twoCellAnchor editAs="oneCell">
    <xdr:from>
      <xdr:col>0</xdr:col>
      <xdr:colOff>6067425</xdr:colOff>
      <xdr:row>15</xdr:row>
      <xdr:rowOff>147350</xdr:rowOff>
    </xdr:from>
    <xdr:to>
      <xdr:col>0</xdr:col>
      <xdr:colOff>7162800</xdr:colOff>
      <xdr:row>19</xdr:row>
      <xdr:rowOff>66673</xdr:rowOff>
    </xdr:to>
    <xdr:pic>
      <xdr:nvPicPr>
        <xdr:cNvPr id="10" name="Picture 9">
          <a:extLst>
            <a:ext uri="{FF2B5EF4-FFF2-40B4-BE49-F238E27FC236}">
              <a16:creationId xmlns:a16="http://schemas.microsoft.com/office/drawing/2014/main" id="{5A16AA6C-D21A-4128-8D2F-4D14EEE1BC34}"/>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372475" y="3081050"/>
          <a:ext cx="1095375" cy="6559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187045</xdr:colOff>
      <xdr:row>21</xdr:row>
      <xdr:rowOff>19049</xdr:rowOff>
    </xdr:from>
    <xdr:to>
      <xdr:col>0</xdr:col>
      <xdr:colOff>2286952</xdr:colOff>
      <xdr:row>24</xdr:row>
      <xdr:rowOff>88899</xdr:rowOff>
    </xdr:to>
    <xdr:pic>
      <xdr:nvPicPr>
        <xdr:cNvPr id="11" name="Picture 10">
          <a:extLst>
            <a:ext uri="{FF2B5EF4-FFF2-40B4-BE49-F238E27FC236}">
              <a16:creationId xmlns:a16="http://schemas.microsoft.com/office/drawing/2014/main" id="{D56197A2-B960-4B8B-9516-BD653B9E01EB}"/>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92095" y="4057649"/>
          <a:ext cx="2099907"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3057524</xdr:colOff>
      <xdr:row>20</xdr:row>
      <xdr:rowOff>19050</xdr:rowOff>
    </xdr:from>
    <xdr:to>
      <xdr:col>0</xdr:col>
      <xdr:colOff>4781549</xdr:colOff>
      <xdr:row>25</xdr:row>
      <xdr:rowOff>147380</xdr:rowOff>
    </xdr:to>
    <xdr:pic>
      <xdr:nvPicPr>
        <xdr:cNvPr id="12" name="Picture 11" descr="Canon logo et symbole, sens, histoire, PNG, marque">
          <a:extLst>
            <a:ext uri="{FF2B5EF4-FFF2-40B4-BE49-F238E27FC236}">
              <a16:creationId xmlns:a16="http://schemas.microsoft.com/office/drawing/2014/main" id="{73AD26F6-384C-464F-8CE3-2CD4A7E20F67}"/>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362574" y="3873500"/>
          <a:ext cx="1724025" cy="1049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5981700</xdr:colOff>
      <xdr:row>20</xdr:row>
      <xdr:rowOff>126057</xdr:rowOff>
    </xdr:from>
    <xdr:to>
      <xdr:col>0</xdr:col>
      <xdr:colOff>7343775</xdr:colOff>
      <xdr:row>24</xdr:row>
      <xdr:rowOff>156810</xdr:rowOff>
    </xdr:to>
    <xdr:pic>
      <xdr:nvPicPr>
        <xdr:cNvPr id="13" name="Picture 12">
          <a:extLst>
            <a:ext uri="{FF2B5EF4-FFF2-40B4-BE49-F238E27FC236}">
              <a16:creationId xmlns:a16="http://schemas.microsoft.com/office/drawing/2014/main" id="{B2D1FE7F-8D64-4D2E-B64B-95A40364F52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8286750" y="3980507"/>
          <a:ext cx="1362075" cy="767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asus.com/ro/laptops/for-work/expertbook/asus-p1512-11th-gen-intel/" TargetMode="External"/><Relationship Id="rId3" Type="http://schemas.openxmlformats.org/officeDocument/2006/relationships/hyperlink" Target="https://psref.lenovo.com/Detail/Lenovo/Lenovo_V15_G3_ABA?M=82TV0044RM" TargetMode="External"/><Relationship Id="rId7" Type="http://schemas.openxmlformats.org/officeDocument/2006/relationships/hyperlink" Target="https://www.asus.com/ro/laptops/for-work/expertbook/asus-p1512-11th-gen-intel/" TargetMode="External"/><Relationship Id="rId2" Type="http://schemas.openxmlformats.org/officeDocument/2006/relationships/hyperlink" Target="https://www8.hp.com/h20195/v2/GetDocument.aspx?docname=c08296169" TargetMode="External"/><Relationship Id="rId1" Type="http://schemas.openxmlformats.org/officeDocument/2006/relationships/hyperlink" Target="https://www8.hp.com/h20195/v2/GetDocument.aspx?docname=c08296169" TargetMode="External"/><Relationship Id="rId6" Type="http://schemas.openxmlformats.org/officeDocument/2006/relationships/hyperlink" Target="https://www.asus.com/ro/laptops/for-work/expertbook/asus-p1512-11th-gen-intel/" TargetMode="External"/><Relationship Id="rId5" Type="http://schemas.openxmlformats.org/officeDocument/2006/relationships/hyperlink" Target="https://psref.lenovo.com/Detail/Lenovo/Lenovo_V15_G3_ABA?M=82TV004KRM" TargetMode="External"/><Relationship Id="rId4" Type="http://schemas.openxmlformats.org/officeDocument/2006/relationships/hyperlink" Target="https://psref.lenovo.com/Detail/Lenovo/Lenovo_V15_G3_IAP?M=82TT009YR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edifier.com/product-m601db.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hp.com/ie-en/products/printers/product-details/19202519" TargetMode="External"/><Relationship Id="rId2" Type="http://schemas.openxmlformats.org/officeDocument/2006/relationships/hyperlink" Target="https://www.hp.com/ie-en/products/printers/product-details/product-specifications/38347974" TargetMode="External"/><Relationship Id="rId1" Type="http://schemas.openxmlformats.org/officeDocument/2006/relationships/hyperlink" Target="https://www.hp.com/emea_africa-en/products/printers/product-details/31072330" TargetMode="External"/><Relationship Id="rId4"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hyperlink" Target="https://www.logitech.com/en-us/products/video-conferencing/conference-cameras/bcc950-conferencecam.960-000866.html"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www.prolang.ro/" TargetMode="External"/><Relationship Id="rId1" Type="http://schemas.openxmlformats.org/officeDocument/2006/relationships/hyperlink" Target="https://prolang.ro/wp-content/uploads/2018/05/Caiet-de-sarcini-ProLang.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mozaweb.com/r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helgi-europe.com/documents/3.0-Classroom_Helgi_EN_web.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cottiego.com/en/scottie-go-magnetic-blocks/" TargetMode="External"/><Relationship Id="rId2" Type="http://schemas.openxmlformats.org/officeDocument/2006/relationships/hyperlink" Target="https://scottiego.com/en/scottie-go-edu/" TargetMode="External"/><Relationship Id="rId1" Type="http://schemas.openxmlformats.org/officeDocument/2006/relationships/hyperlink" Target="https://www.helgi-europe.com/documents/3.0-Classroom_Helgi_EN_web.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lgi-europe.com/documents/3.0-Classroom_Helgi_EN_web.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asus.com/ro/displays-desktops/monitors/eye-care/va27ehe/" TargetMode="External"/><Relationship Id="rId7" Type="http://schemas.openxmlformats.org/officeDocument/2006/relationships/hyperlink" Target="https://www.asus.com/displays-desktops/tower-pcs/expertcenter/expertcenter-d5-mini-tower-d500md/" TargetMode="External"/><Relationship Id="rId2" Type="http://schemas.openxmlformats.org/officeDocument/2006/relationships/hyperlink" Target="https://psref.lenovo.com/Detail/ThinkVision/ThinkVision_S27e20?M=62AFKAT2EU" TargetMode="External"/><Relationship Id="rId1" Type="http://schemas.openxmlformats.org/officeDocument/2006/relationships/hyperlink" Target="https://www8.hp.com/h20195/v2/GetDocument.aspx?docname=c08294236" TargetMode="External"/><Relationship Id="rId6" Type="http://schemas.openxmlformats.org/officeDocument/2006/relationships/hyperlink" Target="https://www.asus.com/displays-desktops/tower-pcs/expertcenter/expertcenter-d5-mini-tower-d500md/" TargetMode="External"/><Relationship Id="rId5" Type="http://schemas.openxmlformats.org/officeDocument/2006/relationships/hyperlink" Target="https://www.asus.com/displays-desktops/tower-pcs/expertcenter/expertcenter-d5-sff-d500sd/" TargetMode="External"/><Relationship Id="rId4" Type="http://schemas.openxmlformats.org/officeDocument/2006/relationships/hyperlink" Target="https://www.asus.com/displays-desktops/tower-pcs/expertcenter/expertcenter-d5-sff-d500sd/"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psref.lenovo.com/Detail/ThinkCentre/ThinkCentre_neo_30a_24?M=12B0008GRI" TargetMode="External"/><Relationship Id="rId2" Type="http://schemas.openxmlformats.org/officeDocument/2006/relationships/hyperlink" Target="https://psref.lenovo.com/Detail/ThinkCentre/ThinkCentre_neo_30a_24?M=12B00089RI" TargetMode="External"/><Relationship Id="rId1" Type="http://schemas.openxmlformats.org/officeDocument/2006/relationships/hyperlink" Target="https://h20195.www2.hp.com/v2/GetDocument.aspx?docname=c07722482" TargetMode="External"/><Relationship Id="rId4" Type="http://schemas.openxmlformats.org/officeDocument/2006/relationships/hyperlink" Target="https://www.asus.com/displays-desktops/all-in-one-pcs/all-series/asus-a34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283C4-661E-4CDD-9A1E-573AD71955B8}">
  <dimension ref="A1:T34"/>
  <sheetViews>
    <sheetView topLeftCell="A22" workbookViewId="0">
      <selection activeCell="B6" sqref="B6"/>
    </sheetView>
  </sheetViews>
  <sheetFormatPr defaultRowHeight="14.4" x14ac:dyDescent="0.3"/>
  <cols>
    <col min="1" max="1" width="121.44140625" customWidth="1"/>
    <col min="2" max="2" width="8.77734375" customWidth="1"/>
  </cols>
  <sheetData>
    <row r="1" spans="1:20" ht="15" thickBot="1" x14ac:dyDescent="0.35"/>
    <row r="2" spans="1:20" ht="25.8" x14ac:dyDescent="0.5">
      <c r="A2" s="171" t="s">
        <v>384</v>
      </c>
    </row>
    <row r="3" spans="1:20" x14ac:dyDescent="0.3">
      <c r="A3" s="172" t="s">
        <v>385</v>
      </c>
      <c r="T3" s="173"/>
    </row>
    <row r="4" spans="1:20" ht="31.8" thickBot="1" x14ac:dyDescent="0.35">
      <c r="A4" s="174" t="s">
        <v>386</v>
      </c>
    </row>
    <row r="5" spans="1:20" x14ac:dyDescent="0.3">
      <c r="A5" s="74"/>
    </row>
    <row r="6" spans="1:20" x14ac:dyDescent="0.3">
      <c r="A6" s="175" t="s">
        <v>387</v>
      </c>
    </row>
    <row r="7" spans="1:20" s="74" customFormat="1" x14ac:dyDescent="0.3"/>
    <row r="8" spans="1:20" s="74" customFormat="1" x14ac:dyDescent="0.3"/>
    <row r="24" spans="1:1" ht="15.6" x14ac:dyDescent="0.3">
      <c r="A24" s="176"/>
    </row>
    <row r="25" spans="1:1" ht="15.6" x14ac:dyDescent="0.3">
      <c r="A25" s="176"/>
    </row>
    <row r="26" spans="1:1" ht="15.6" x14ac:dyDescent="0.3">
      <c r="A26" s="176"/>
    </row>
    <row r="27" spans="1:1" ht="57.6" x14ac:dyDescent="0.3">
      <c r="A27" s="177" t="s">
        <v>388</v>
      </c>
    </row>
    <row r="29" spans="1:1" x14ac:dyDescent="0.3">
      <c r="A29" t="s">
        <v>389</v>
      </c>
    </row>
    <row r="30" spans="1:1" x14ac:dyDescent="0.3">
      <c r="A30" s="178" t="s">
        <v>390</v>
      </c>
    </row>
    <row r="31" spans="1:1" x14ac:dyDescent="0.3">
      <c r="A31" s="179" t="s">
        <v>391</v>
      </c>
    </row>
    <row r="32" spans="1:1" x14ac:dyDescent="0.3">
      <c r="A32" s="180" t="s">
        <v>392</v>
      </c>
    </row>
    <row r="33" spans="1:1" x14ac:dyDescent="0.3">
      <c r="A33" s="180" t="s">
        <v>393</v>
      </c>
    </row>
    <row r="34" spans="1:1" x14ac:dyDescent="0.3">
      <c r="A34" s="180" t="s">
        <v>394</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D584F-6BBA-4645-8F7B-F945A8F114E7}">
  <dimension ref="A1:L21"/>
  <sheetViews>
    <sheetView topLeftCell="E1" workbookViewId="0">
      <pane ySplit="1" topLeftCell="A2" activePane="bottomLeft" state="frozen"/>
      <selection pane="bottomLeft" activeCell="N4" sqref="N4"/>
    </sheetView>
  </sheetViews>
  <sheetFormatPr defaultColWidth="8.77734375" defaultRowHeight="15" customHeight="1" x14ac:dyDescent="0.3"/>
  <cols>
    <col min="1" max="1" width="12.21875" style="6" customWidth="1"/>
    <col min="2" max="2" width="25" style="6" customWidth="1"/>
    <col min="3" max="4" width="98" style="6" customWidth="1"/>
    <col min="5" max="5" width="10.44140625" style="6" bestFit="1" customWidth="1"/>
    <col min="6" max="6" width="16.77734375" style="6" bestFit="1" customWidth="1"/>
    <col min="7" max="7" width="17.44140625" style="6" bestFit="1" customWidth="1"/>
    <col min="8" max="8" width="8.5546875" style="6" bestFit="1" customWidth="1"/>
    <col min="9" max="9" width="43.21875" style="6" customWidth="1"/>
    <col min="10" max="16384" width="8.77734375" style="6"/>
  </cols>
  <sheetData>
    <row r="1" spans="1:12" customFormat="1" ht="14.4" x14ac:dyDescent="0.3">
      <c r="A1" s="18" t="s">
        <v>224</v>
      </c>
      <c r="B1" s="18" t="s">
        <v>239</v>
      </c>
      <c r="C1" s="18" t="s">
        <v>226</v>
      </c>
      <c r="D1" s="18"/>
      <c r="E1" s="18" t="s">
        <v>228</v>
      </c>
      <c r="F1" s="18" t="s">
        <v>22</v>
      </c>
      <c r="G1" s="18" t="s">
        <v>23</v>
      </c>
      <c r="H1" s="18" t="s">
        <v>229</v>
      </c>
      <c r="I1" s="18" t="s">
        <v>230</v>
      </c>
      <c r="J1" s="18" t="s">
        <v>231</v>
      </c>
      <c r="K1" s="18">
        <v>4.9188999999999998</v>
      </c>
      <c r="L1" s="13"/>
    </row>
    <row r="2" spans="1:12" ht="43.2" x14ac:dyDescent="0.3">
      <c r="A2" s="19" t="s">
        <v>277</v>
      </c>
      <c r="B2" s="19" t="s">
        <v>72</v>
      </c>
      <c r="C2" s="24" t="s">
        <v>73</v>
      </c>
      <c r="D2" s="24" t="s">
        <v>278</v>
      </c>
      <c r="E2" s="19" t="s">
        <v>255</v>
      </c>
      <c r="F2" s="19">
        <v>3172</v>
      </c>
      <c r="G2" s="19">
        <v>644.86</v>
      </c>
      <c r="H2" s="19" t="s">
        <v>265</v>
      </c>
      <c r="I2" s="25" t="s">
        <v>147</v>
      </c>
      <c r="J2" s="19"/>
      <c r="K2" s="19"/>
      <c r="L2" s="19"/>
    </row>
    <row r="3" spans="1:12" ht="43.2" x14ac:dyDescent="0.3">
      <c r="A3" s="19" t="s">
        <v>277</v>
      </c>
      <c r="B3" s="19" t="s">
        <v>75</v>
      </c>
      <c r="C3" s="24" t="s">
        <v>76</v>
      </c>
      <c r="D3" s="24" t="s">
        <v>279</v>
      </c>
      <c r="E3" s="19" t="s">
        <v>255</v>
      </c>
      <c r="F3" s="19">
        <v>3070</v>
      </c>
      <c r="G3" s="19">
        <v>624.12</v>
      </c>
      <c r="H3" s="19" t="s">
        <v>265</v>
      </c>
      <c r="I3" s="25" t="s">
        <v>147</v>
      </c>
      <c r="J3" s="19"/>
      <c r="K3" s="19"/>
      <c r="L3" s="19"/>
    </row>
    <row r="4" spans="1:12" ht="14.4" x14ac:dyDescent="0.3">
      <c r="A4" s="19" t="s">
        <v>277</v>
      </c>
      <c r="B4" s="19" t="s">
        <v>77</v>
      </c>
      <c r="C4" s="24" t="s">
        <v>78</v>
      </c>
      <c r="D4" s="24" t="s">
        <v>280</v>
      </c>
      <c r="E4" s="19" t="s">
        <v>257</v>
      </c>
      <c r="F4" s="19">
        <v>2608</v>
      </c>
      <c r="G4" s="19">
        <v>530.20000000000005</v>
      </c>
      <c r="H4" s="19" t="s">
        <v>265</v>
      </c>
      <c r="I4" s="25" t="s">
        <v>147</v>
      </c>
      <c r="J4" s="19"/>
      <c r="K4" s="19"/>
      <c r="L4" s="19"/>
    </row>
    <row r="5" spans="1:12" ht="14.4" x14ac:dyDescent="0.3">
      <c r="A5" s="19" t="s">
        <v>277</v>
      </c>
      <c r="B5" s="19" t="s">
        <v>79</v>
      </c>
      <c r="C5" s="24" t="s">
        <v>80</v>
      </c>
      <c r="D5" s="24" t="s">
        <v>281</v>
      </c>
      <c r="E5" s="19" t="s">
        <v>257</v>
      </c>
      <c r="F5" s="19">
        <v>2800</v>
      </c>
      <c r="G5" s="19">
        <v>569.23</v>
      </c>
      <c r="H5" s="19" t="s">
        <v>265</v>
      </c>
      <c r="I5" s="25" t="s">
        <v>147</v>
      </c>
      <c r="J5" s="19"/>
      <c r="K5" s="19"/>
      <c r="L5" s="19"/>
    </row>
    <row r="6" spans="1:12" ht="14.4" x14ac:dyDescent="0.3">
      <c r="A6" s="19" t="s">
        <v>277</v>
      </c>
      <c r="B6" s="19" t="s">
        <v>81</v>
      </c>
      <c r="C6" s="24" t="s">
        <v>82</v>
      </c>
      <c r="D6" s="24" t="s">
        <v>282</v>
      </c>
      <c r="E6" s="19" t="s">
        <v>257</v>
      </c>
      <c r="F6" s="19">
        <v>2926</v>
      </c>
      <c r="G6" s="19">
        <v>594.85</v>
      </c>
      <c r="H6" s="19" t="s">
        <v>265</v>
      </c>
      <c r="I6" s="25" t="s">
        <v>147</v>
      </c>
      <c r="J6" s="19"/>
      <c r="K6" s="19"/>
      <c r="L6" s="19"/>
    </row>
    <row r="7" spans="1:12" ht="43.2" x14ac:dyDescent="0.3">
      <c r="A7" s="19" t="s">
        <v>277</v>
      </c>
      <c r="B7" s="19" t="s">
        <v>83</v>
      </c>
      <c r="C7" s="24" t="s">
        <v>84</v>
      </c>
      <c r="D7" s="24" t="s">
        <v>283</v>
      </c>
      <c r="E7" s="19" t="s">
        <v>245</v>
      </c>
      <c r="F7" s="19">
        <v>2394</v>
      </c>
      <c r="G7" s="19">
        <v>486.69</v>
      </c>
      <c r="H7" s="19" t="s">
        <v>246</v>
      </c>
      <c r="I7" s="25" t="s">
        <v>147</v>
      </c>
      <c r="J7" s="19"/>
      <c r="K7" s="19"/>
      <c r="L7" s="19"/>
    </row>
    <row r="8" spans="1:12" ht="43.2" x14ac:dyDescent="0.3">
      <c r="A8" s="19" t="s">
        <v>277</v>
      </c>
      <c r="B8" s="19" t="s">
        <v>85</v>
      </c>
      <c r="C8" s="24" t="s">
        <v>284</v>
      </c>
      <c r="D8" s="24" t="s">
        <v>285</v>
      </c>
      <c r="E8" s="19" t="s">
        <v>245</v>
      </c>
      <c r="F8" s="19">
        <v>2434</v>
      </c>
      <c r="G8" s="19">
        <v>494.83</v>
      </c>
      <c r="H8" s="19" t="s">
        <v>246</v>
      </c>
      <c r="I8" s="25" t="s">
        <v>147</v>
      </c>
      <c r="J8" s="19"/>
      <c r="K8" s="19"/>
      <c r="L8" s="19"/>
    </row>
    <row r="9" spans="1:12" ht="43.2" x14ac:dyDescent="0.3">
      <c r="A9" s="19" t="s">
        <v>277</v>
      </c>
      <c r="B9" s="19" t="s">
        <v>87</v>
      </c>
      <c r="C9" s="24" t="s">
        <v>88</v>
      </c>
      <c r="D9" s="24" t="s">
        <v>286</v>
      </c>
      <c r="E9" s="19" t="s">
        <v>245</v>
      </c>
      <c r="F9" s="19">
        <v>2974</v>
      </c>
      <c r="G9" s="19">
        <v>604.61</v>
      </c>
      <c r="H9" s="19" t="s">
        <v>246</v>
      </c>
      <c r="I9" s="25" t="s">
        <v>147</v>
      </c>
      <c r="J9" s="19"/>
      <c r="K9" s="19"/>
      <c r="L9" s="19"/>
    </row>
    <row r="10" spans="1:12" ht="43.2" x14ac:dyDescent="0.3">
      <c r="A10" s="19" t="s">
        <v>277</v>
      </c>
      <c r="B10" s="24" t="s">
        <v>89</v>
      </c>
      <c r="C10" s="24" t="s">
        <v>90</v>
      </c>
      <c r="D10" s="24" t="s">
        <v>287</v>
      </c>
      <c r="E10" s="19" t="s">
        <v>288</v>
      </c>
      <c r="F10" s="19">
        <v>3450</v>
      </c>
      <c r="G10" s="19">
        <v>701.38</v>
      </c>
      <c r="H10" s="19"/>
      <c r="I10" s="19"/>
      <c r="J10" s="19"/>
      <c r="K10" s="19"/>
      <c r="L10" s="19"/>
    </row>
    <row r="11" spans="1:12" ht="43.2" x14ac:dyDescent="0.3">
      <c r="A11" s="19" t="s">
        <v>277</v>
      </c>
      <c r="B11" s="24" t="s">
        <v>91</v>
      </c>
      <c r="C11" s="24" t="s">
        <v>90</v>
      </c>
      <c r="D11" s="24" t="s">
        <v>289</v>
      </c>
      <c r="E11" s="19" t="s">
        <v>288</v>
      </c>
      <c r="F11" s="19">
        <v>3420</v>
      </c>
      <c r="G11" s="19">
        <v>695.28</v>
      </c>
      <c r="H11" s="19"/>
      <c r="I11" s="19"/>
      <c r="J11" s="19"/>
      <c r="K11" s="19"/>
      <c r="L11" s="19"/>
    </row>
    <row r="12" spans="1:12" ht="14.4" x14ac:dyDescent="0.3">
      <c r="A12" s="19" t="s">
        <v>277</v>
      </c>
      <c r="B12" s="24" t="s">
        <v>92</v>
      </c>
      <c r="C12" s="24" t="s">
        <v>93</v>
      </c>
      <c r="D12" s="24" t="s">
        <v>290</v>
      </c>
      <c r="E12" s="19" t="s">
        <v>288</v>
      </c>
      <c r="F12" s="19">
        <v>3414</v>
      </c>
      <c r="G12" s="19">
        <v>694.06</v>
      </c>
      <c r="H12" s="19"/>
      <c r="I12" s="19"/>
      <c r="J12" s="19"/>
      <c r="K12" s="19"/>
      <c r="L12" s="19"/>
    </row>
    <row r="13" spans="1:12" ht="86.4" x14ac:dyDescent="0.3">
      <c r="A13" s="19" t="s">
        <v>277</v>
      </c>
      <c r="B13" s="19" t="s">
        <v>94</v>
      </c>
      <c r="C13" s="24" t="s">
        <v>95</v>
      </c>
      <c r="D13" s="24" t="s">
        <v>291</v>
      </c>
      <c r="E13" s="19" t="s">
        <v>245</v>
      </c>
      <c r="F13" s="19">
        <v>2064</v>
      </c>
      <c r="G13" s="19">
        <v>419.61</v>
      </c>
      <c r="H13" s="19" t="s">
        <v>246</v>
      </c>
      <c r="I13" s="26" t="s">
        <v>292</v>
      </c>
      <c r="J13" s="19"/>
      <c r="K13" s="19"/>
      <c r="L13" s="19"/>
    </row>
    <row r="14" spans="1:12" ht="86.4" x14ac:dyDescent="0.3">
      <c r="A14" s="19" t="s">
        <v>277</v>
      </c>
      <c r="B14" s="19" t="s">
        <v>96</v>
      </c>
      <c r="C14" s="24" t="s">
        <v>97</v>
      </c>
      <c r="D14" s="24" t="s">
        <v>293</v>
      </c>
      <c r="E14" s="19" t="s">
        <v>245</v>
      </c>
      <c r="F14" s="19">
        <v>2328</v>
      </c>
      <c r="G14" s="19">
        <v>473.28</v>
      </c>
      <c r="H14" s="19" t="s">
        <v>246</v>
      </c>
      <c r="I14" s="26" t="s">
        <v>294</v>
      </c>
      <c r="J14" s="19"/>
      <c r="K14" s="19"/>
      <c r="L14" s="19"/>
    </row>
    <row r="15" spans="1:12" ht="72" x14ac:dyDescent="0.3">
      <c r="A15" s="19" t="s">
        <v>277</v>
      </c>
      <c r="B15" s="19" t="s">
        <v>98</v>
      </c>
      <c r="C15" s="24" t="s">
        <v>99</v>
      </c>
      <c r="D15" s="24" t="s">
        <v>295</v>
      </c>
      <c r="E15" s="19" t="s">
        <v>245</v>
      </c>
      <c r="F15" s="19">
        <v>2346</v>
      </c>
      <c r="G15" s="19">
        <v>476.94</v>
      </c>
      <c r="H15" s="19" t="s">
        <v>246</v>
      </c>
      <c r="I15" s="26" t="s">
        <v>296</v>
      </c>
      <c r="J15" s="19"/>
      <c r="K15" s="19"/>
      <c r="L15" s="19"/>
    </row>
    <row r="16" spans="1:12" ht="72" x14ac:dyDescent="0.3">
      <c r="A16" s="19" t="s">
        <v>277</v>
      </c>
      <c r="B16" s="19" t="s">
        <v>100</v>
      </c>
      <c r="C16" s="24" t="s">
        <v>101</v>
      </c>
      <c r="D16" s="24" t="s">
        <v>297</v>
      </c>
      <c r="E16" s="19" t="s">
        <v>245</v>
      </c>
      <c r="F16" s="19">
        <v>2970</v>
      </c>
      <c r="G16" s="19">
        <v>603.79</v>
      </c>
      <c r="H16" s="19" t="s">
        <v>246</v>
      </c>
      <c r="I16" s="26" t="s">
        <v>296</v>
      </c>
      <c r="J16" s="19"/>
      <c r="K16" s="19"/>
      <c r="L16" s="19"/>
    </row>
    <row r="17" spans="1:12" ht="86.4" x14ac:dyDescent="0.3">
      <c r="A17" s="19" t="s">
        <v>277</v>
      </c>
      <c r="B17" s="19" t="s">
        <v>102</v>
      </c>
      <c r="C17" s="24" t="s">
        <v>103</v>
      </c>
      <c r="D17" s="24" t="s">
        <v>298</v>
      </c>
      <c r="E17" s="19" t="s">
        <v>245</v>
      </c>
      <c r="F17" s="19">
        <v>2688</v>
      </c>
      <c r="G17" s="19">
        <v>546.46</v>
      </c>
      <c r="H17" s="19" t="s">
        <v>246</v>
      </c>
      <c r="I17" s="26" t="s">
        <v>294</v>
      </c>
      <c r="J17" s="19"/>
      <c r="K17" s="19"/>
      <c r="L17" s="19"/>
    </row>
    <row r="18" spans="1:12" ht="72" x14ac:dyDescent="0.3">
      <c r="A18" s="19" t="s">
        <v>277</v>
      </c>
      <c r="B18" s="19" t="s">
        <v>104</v>
      </c>
      <c r="C18" s="24" t="s">
        <v>105</v>
      </c>
      <c r="D18" s="24" t="s">
        <v>299</v>
      </c>
      <c r="E18" s="19" t="s">
        <v>245</v>
      </c>
      <c r="F18" s="19">
        <v>2464</v>
      </c>
      <c r="G18" s="19">
        <v>500.93</v>
      </c>
      <c r="H18" s="19" t="s">
        <v>246</v>
      </c>
      <c r="I18" s="26" t="s">
        <v>294</v>
      </c>
      <c r="J18" s="19"/>
      <c r="K18" s="19"/>
      <c r="L18" s="19"/>
    </row>
    <row r="19" spans="1:12" ht="72" x14ac:dyDescent="0.3">
      <c r="A19" s="19" t="s">
        <v>277</v>
      </c>
      <c r="B19" s="19" t="s">
        <v>106</v>
      </c>
      <c r="C19" s="24" t="s">
        <v>107</v>
      </c>
      <c r="D19" s="24" t="s">
        <v>300</v>
      </c>
      <c r="E19" s="19" t="s">
        <v>245</v>
      </c>
      <c r="F19" s="19">
        <v>2506</v>
      </c>
      <c r="G19" s="19">
        <v>509.46</v>
      </c>
      <c r="H19" s="19" t="s">
        <v>246</v>
      </c>
      <c r="I19" s="26" t="s">
        <v>296</v>
      </c>
      <c r="J19" s="19"/>
      <c r="K19" s="19"/>
      <c r="L19" s="19"/>
    </row>
    <row r="20" spans="1:12" ht="72" x14ac:dyDescent="0.3">
      <c r="A20" s="19" t="s">
        <v>277</v>
      </c>
      <c r="B20" s="19" t="s">
        <v>108</v>
      </c>
      <c r="C20" s="24" t="s">
        <v>109</v>
      </c>
      <c r="D20" s="24" t="s">
        <v>301</v>
      </c>
      <c r="E20" s="19" t="s">
        <v>245</v>
      </c>
      <c r="F20" s="19">
        <v>3082</v>
      </c>
      <c r="G20" s="19">
        <v>626.55999999999995</v>
      </c>
      <c r="H20" s="19" t="s">
        <v>246</v>
      </c>
      <c r="I20" s="26" t="s">
        <v>296</v>
      </c>
      <c r="J20" s="19"/>
      <c r="K20" s="19"/>
      <c r="L20" s="19"/>
    </row>
    <row r="21" spans="1:12" ht="72" x14ac:dyDescent="0.3">
      <c r="A21" s="19" t="s">
        <v>277</v>
      </c>
      <c r="B21" s="19" t="s">
        <v>110</v>
      </c>
      <c r="C21" s="24" t="s">
        <v>111</v>
      </c>
      <c r="D21" s="24" t="s">
        <v>302</v>
      </c>
      <c r="E21" s="19" t="s">
        <v>245</v>
      </c>
      <c r="F21" s="19">
        <v>4446</v>
      </c>
      <c r="G21" s="19">
        <v>903.86</v>
      </c>
      <c r="H21" s="19" t="s">
        <v>246</v>
      </c>
      <c r="I21" s="26" t="s">
        <v>303</v>
      </c>
      <c r="J21" s="19"/>
      <c r="K21" s="19"/>
      <c r="L21" s="19"/>
    </row>
  </sheetData>
  <autoFilter ref="A1:L1" xr:uid="{B99D584F-6BBA-4645-8F7B-F945A8F114E7}"/>
  <phoneticPr fontId="5" type="noConversion"/>
  <hyperlinks>
    <hyperlink ref="I2" r:id="rId1" xr:uid="{2461EC63-0178-4C87-8186-8035B661563E}"/>
    <hyperlink ref="I3" r:id="rId2" xr:uid="{7C4609EB-43A8-46D1-8AAD-F8BDF2443812}"/>
    <hyperlink ref="I4" r:id="rId3" xr:uid="{8496305C-58E3-4FC4-8CA1-0CD3056727F0}"/>
    <hyperlink ref="I5" r:id="rId4" xr:uid="{81B33315-75FE-46BA-B708-6315FD4B0E06}"/>
    <hyperlink ref="I6" r:id="rId5" xr:uid="{46300D23-0984-4A03-938D-5E18F05E683A}"/>
    <hyperlink ref="I7" r:id="rId6" xr:uid="{7BFD6DE0-8377-474E-B7C9-75C3DAB16009}"/>
    <hyperlink ref="I8" r:id="rId7" xr:uid="{C5180006-C70C-4562-9AD4-00E0AC6F450E}"/>
    <hyperlink ref="I9" r:id="rId8" xr:uid="{C2D64DAB-3CB6-4498-B4A0-D84944E86AC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604FE-74AF-4BEF-82B3-681E57004F5B}">
  <dimension ref="A1:K2"/>
  <sheetViews>
    <sheetView topLeftCell="D1" workbookViewId="0">
      <pane ySplit="1" topLeftCell="A2" activePane="bottomLeft" state="frozen"/>
      <selection pane="bottomLeft" activeCell="H9" sqref="H9"/>
    </sheetView>
  </sheetViews>
  <sheetFormatPr defaultRowHeight="15" customHeight="1" x14ac:dyDescent="0.3"/>
  <cols>
    <col min="2" max="3" width="13.44140625" customWidth="1"/>
    <col min="4" max="4" width="43.77734375" customWidth="1"/>
    <col min="5" max="5" width="10.44140625" bestFit="1" customWidth="1"/>
    <col min="6" max="6" width="16.77734375" style="159" bestFit="1" customWidth="1"/>
    <col min="7" max="7" width="17.44140625" style="159" bestFit="1" customWidth="1"/>
    <col min="8" max="8" width="14.5546875" customWidth="1"/>
    <col min="9" max="9" width="9.21875" style="3"/>
  </cols>
  <sheetData>
    <row r="1" spans="1:11" ht="14.4" x14ac:dyDescent="0.3">
      <c r="A1" s="140"/>
      <c r="B1" s="140" t="s">
        <v>224</v>
      </c>
      <c r="C1" s="140" t="s">
        <v>225</v>
      </c>
      <c r="D1" s="140" t="s">
        <v>226</v>
      </c>
      <c r="E1" s="140" t="s">
        <v>228</v>
      </c>
      <c r="F1" s="148" t="s">
        <v>22</v>
      </c>
      <c r="G1" s="148" t="s">
        <v>23</v>
      </c>
      <c r="H1" s="140" t="s">
        <v>229</v>
      </c>
      <c r="I1" s="140" t="s">
        <v>230</v>
      </c>
      <c r="J1" s="140" t="s">
        <v>231</v>
      </c>
      <c r="K1" s="141">
        <v>4.9188999999999998</v>
      </c>
    </row>
    <row r="2" spans="1:11" ht="15" customHeight="1" x14ac:dyDescent="0.3">
      <c r="A2" s="154"/>
      <c r="B2" s="142" t="s">
        <v>304</v>
      </c>
      <c r="C2" s="156">
        <v>28427</v>
      </c>
      <c r="D2" s="152" t="s">
        <v>112</v>
      </c>
      <c r="E2" s="152" t="s">
        <v>305</v>
      </c>
      <c r="F2" s="149">
        <v>1080</v>
      </c>
      <c r="G2" s="149">
        <v>219.56</v>
      </c>
      <c r="H2" s="154"/>
      <c r="I2" s="158" t="s">
        <v>230</v>
      </c>
      <c r="J2" s="154"/>
      <c r="K2" s="154"/>
    </row>
  </sheetData>
  <autoFilter ref="A1:K1" xr:uid="{BB3604FE-74AF-4BEF-82B3-681E57004F5B}"/>
  <hyperlinks>
    <hyperlink ref="I2" r:id="rId1" location="spec" xr:uid="{C69B3115-91EF-4550-9A2B-CF434AF38DF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95F96-12D3-4595-8676-F7A354694146}">
  <dimension ref="A1:L16"/>
  <sheetViews>
    <sheetView topLeftCell="B1" workbookViewId="0">
      <pane ySplit="1" topLeftCell="A11" activePane="bottomLeft" state="frozen"/>
      <selection pane="bottomLeft" activeCell="E12" sqref="E12"/>
    </sheetView>
  </sheetViews>
  <sheetFormatPr defaultRowHeight="14.4" x14ac:dyDescent="0.3"/>
  <cols>
    <col min="2" max="2" width="19.21875" customWidth="1"/>
    <col min="3" max="3" width="14.5546875" customWidth="1"/>
    <col min="4" max="4" width="30.5546875" style="10" customWidth="1"/>
    <col min="5" max="5" width="81" style="10" customWidth="1"/>
    <col min="6" max="6" width="10" customWidth="1"/>
    <col min="7" max="7" width="16.77734375" style="76" bestFit="1" customWidth="1"/>
    <col min="8" max="8" width="17.44140625" style="76" bestFit="1" customWidth="1"/>
    <col min="9" max="9" width="10.77734375" customWidth="1"/>
    <col min="10" max="10" width="23.44140625" customWidth="1"/>
  </cols>
  <sheetData>
    <row r="1" spans="1:12" x14ac:dyDescent="0.3">
      <c r="A1" s="140"/>
      <c r="B1" s="140" t="s">
        <v>224</v>
      </c>
      <c r="C1" s="140" t="s">
        <v>239</v>
      </c>
      <c r="D1" s="151" t="s">
        <v>226</v>
      </c>
      <c r="E1" s="151"/>
      <c r="F1" s="140" t="s">
        <v>228</v>
      </c>
      <c r="G1" s="160" t="s">
        <v>22</v>
      </c>
      <c r="H1" s="160" t="s">
        <v>23</v>
      </c>
      <c r="I1" s="140" t="s">
        <v>229</v>
      </c>
      <c r="J1" s="140" t="s">
        <v>230</v>
      </c>
      <c r="K1" s="140" t="s">
        <v>231</v>
      </c>
      <c r="L1" s="141">
        <v>4.9188999999999998</v>
      </c>
    </row>
    <row r="2" spans="1:12" ht="28.8" x14ac:dyDescent="0.3">
      <c r="A2" s="154"/>
      <c r="B2" s="142" t="s">
        <v>113</v>
      </c>
      <c r="C2" s="142" t="s">
        <v>114</v>
      </c>
      <c r="D2" s="143" t="s">
        <v>115</v>
      </c>
      <c r="E2" s="143" t="s">
        <v>306</v>
      </c>
      <c r="F2" s="142" t="s">
        <v>255</v>
      </c>
      <c r="G2" s="161">
        <v>2483.8200000000002</v>
      </c>
      <c r="H2" s="161">
        <v>504.95</v>
      </c>
      <c r="I2" s="142" t="s">
        <v>265</v>
      </c>
      <c r="J2" s="142"/>
      <c r="K2" s="142"/>
      <c r="L2" s="142"/>
    </row>
    <row r="3" spans="1:12" ht="28.8" x14ac:dyDescent="0.3">
      <c r="A3" s="154"/>
      <c r="B3" s="142" t="s">
        <v>113</v>
      </c>
      <c r="C3" s="142" t="s">
        <v>116</v>
      </c>
      <c r="D3" s="143" t="s">
        <v>117</v>
      </c>
      <c r="E3" s="143" t="s">
        <v>307</v>
      </c>
      <c r="F3" s="142" t="s">
        <v>255</v>
      </c>
      <c r="G3" s="161">
        <v>2292.2999999999997</v>
      </c>
      <c r="H3" s="161">
        <v>466.02</v>
      </c>
      <c r="I3" s="142"/>
      <c r="J3" s="142"/>
      <c r="K3" s="142"/>
      <c r="L3" s="142"/>
    </row>
    <row r="4" spans="1:12" ht="28.8" x14ac:dyDescent="0.3">
      <c r="A4" s="154"/>
      <c r="B4" s="142" t="s">
        <v>113</v>
      </c>
      <c r="C4" s="142" t="s">
        <v>118</v>
      </c>
      <c r="D4" s="143" t="s">
        <v>119</v>
      </c>
      <c r="E4" s="143" t="s">
        <v>308</v>
      </c>
      <c r="F4" s="142" t="s">
        <v>255</v>
      </c>
      <c r="G4" s="161">
        <v>2217.4199999999996</v>
      </c>
      <c r="H4" s="161">
        <v>450.8</v>
      </c>
      <c r="I4" s="142"/>
      <c r="J4" s="142"/>
      <c r="K4" s="142"/>
      <c r="L4" s="142"/>
    </row>
    <row r="5" spans="1:12" ht="57.6" x14ac:dyDescent="0.3">
      <c r="A5" s="154"/>
      <c r="B5" s="142" t="s">
        <v>113</v>
      </c>
      <c r="C5" s="142" t="s">
        <v>120</v>
      </c>
      <c r="D5" s="143" t="s">
        <v>121</v>
      </c>
      <c r="E5" s="143" t="s">
        <v>309</v>
      </c>
      <c r="F5" s="142" t="s">
        <v>255</v>
      </c>
      <c r="G5" s="161">
        <v>2325.4199999999996</v>
      </c>
      <c r="H5" s="161">
        <v>472.75</v>
      </c>
      <c r="I5" s="142"/>
      <c r="J5" s="142"/>
      <c r="K5" s="142"/>
      <c r="L5" s="142"/>
    </row>
    <row r="6" spans="1:12" ht="115.2" x14ac:dyDescent="0.3">
      <c r="A6" s="154"/>
      <c r="B6" s="142" t="s">
        <v>113</v>
      </c>
      <c r="C6" s="162" t="s">
        <v>122</v>
      </c>
      <c r="D6" s="145" t="s">
        <v>123</v>
      </c>
      <c r="E6" s="152" t="s">
        <v>310</v>
      </c>
      <c r="F6" s="142" t="s">
        <v>255</v>
      </c>
      <c r="G6" s="161">
        <v>3756</v>
      </c>
      <c r="H6" s="161">
        <v>763.59</v>
      </c>
      <c r="I6" s="142" t="s">
        <v>265</v>
      </c>
      <c r="J6" s="163" t="s">
        <v>147</v>
      </c>
      <c r="K6" s="142"/>
      <c r="L6" s="142"/>
    </row>
    <row r="7" spans="1:12" ht="100.8" x14ac:dyDescent="0.3">
      <c r="A7" s="154"/>
      <c r="B7" s="142" t="s">
        <v>113</v>
      </c>
      <c r="C7" s="144" t="s">
        <v>116</v>
      </c>
      <c r="D7" s="145" t="s">
        <v>124</v>
      </c>
      <c r="E7" s="152" t="s">
        <v>311</v>
      </c>
      <c r="F7" s="142" t="s">
        <v>255</v>
      </c>
      <c r="G7" s="161">
        <v>2340</v>
      </c>
      <c r="H7" s="161">
        <v>475.72</v>
      </c>
      <c r="I7" s="142" t="s">
        <v>265</v>
      </c>
      <c r="J7" s="163" t="s">
        <v>147</v>
      </c>
      <c r="K7" s="142"/>
      <c r="L7" s="142"/>
    </row>
    <row r="8" spans="1:12" ht="201.6" x14ac:dyDescent="0.3">
      <c r="A8" s="154"/>
      <c r="B8" s="142" t="s">
        <v>113</v>
      </c>
      <c r="C8" s="164" t="s">
        <v>125</v>
      </c>
      <c r="D8" s="145" t="s">
        <v>126</v>
      </c>
      <c r="E8" s="152" t="s">
        <v>312</v>
      </c>
      <c r="F8" s="142" t="s">
        <v>255</v>
      </c>
      <c r="G8" s="161">
        <v>3360</v>
      </c>
      <c r="H8" s="161">
        <v>683.08</v>
      </c>
      <c r="I8" s="142" t="s">
        <v>265</v>
      </c>
      <c r="J8" s="163" t="s">
        <v>147</v>
      </c>
      <c r="K8" s="142"/>
      <c r="L8" s="142"/>
    </row>
    <row r="9" spans="1:12" ht="72" x14ac:dyDescent="0.3">
      <c r="A9" s="154"/>
      <c r="B9" s="142" t="s">
        <v>113</v>
      </c>
      <c r="C9" s="154" t="s">
        <v>127</v>
      </c>
      <c r="D9" s="145" t="s">
        <v>128</v>
      </c>
      <c r="E9" s="152" t="s">
        <v>313</v>
      </c>
      <c r="F9" s="154" t="s">
        <v>314</v>
      </c>
      <c r="G9" s="161">
        <v>2070</v>
      </c>
      <c r="H9" s="161">
        <v>420.83</v>
      </c>
      <c r="I9" s="154"/>
      <c r="J9" s="154"/>
      <c r="K9" s="154"/>
      <c r="L9" s="154"/>
    </row>
    <row r="10" spans="1:12" ht="72" x14ac:dyDescent="0.3">
      <c r="A10" s="154"/>
      <c r="B10" s="142" t="s">
        <v>113</v>
      </c>
      <c r="C10" s="154" t="s">
        <v>129</v>
      </c>
      <c r="D10" s="145" t="s">
        <v>130</v>
      </c>
      <c r="E10" s="152" t="s">
        <v>315</v>
      </c>
      <c r="F10" s="154" t="s">
        <v>314</v>
      </c>
      <c r="G10" s="161">
        <v>1710</v>
      </c>
      <c r="H10" s="161">
        <v>347.64</v>
      </c>
      <c r="I10" s="154"/>
      <c r="J10" s="154"/>
      <c r="K10" s="154"/>
      <c r="L10" s="154"/>
    </row>
    <row r="11" spans="1:12" ht="28.8" x14ac:dyDescent="0.3">
      <c r="A11" s="154"/>
      <c r="B11" s="165" t="s">
        <v>316</v>
      </c>
      <c r="C11" s="166" t="s">
        <v>131</v>
      </c>
      <c r="D11" s="167" t="s">
        <v>132</v>
      </c>
      <c r="E11" s="152" t="s">
        <v>317</v>
      </c>
      <c r="F11" s="154" t="s">
        <v>318</v>
      </c>
      <c r="G11" s="161">
        <v>2994.2000000000003</v>
      </c>
      <c r="H11" s="161">
        <v>608.71</v>
      </c>
      <c r="I11" s="154"/>
      <c r="J11" s="154"/>
      <c r="K11" s="154"/>
      <c r="L11" s="154"/>
    </row>
    <row r="12" spans="1:12" x14ac:dyDescent="0.3">
      <c r="A12" s="154"/>
      <c r="B12" s="165" t="s">
        <v>316</v>
      </c>
      <c r="C12" s="166" t="s">
        <v>133</v>
      </c>
      <c r="D12" s="167" t="s">
        <v>319</v>
      </c>
      <c r="E12" s="152" t="s">
        <v>320</v>
      </c>
      <c r="F12" s="154" t="s">
        <v>321</v>
      </c>
      <c r="G12" s="161">
        <v>5211.3600000000006</v>
      </c>
      <c r="H12" s="161">
        <v>1059.46</v>
      </c>
      <c r="I12" s="154"/>
      <c r="J12" s="154"/>
      <c r="K12" s="154"/>
      <c r="L12" s="154"/>
    </row>
    <row r="13" spans="1:12" ht="28.8" x14ac:dyDescent="0.3">
      <c r="A13" s="154"/>
      <c r="B13" s="165" t="s">
        <v>316</v>
      </c>
      <c r="C13" s="166" t="s">
        <v>135</v>
      </c>
      <c r="D13" s="167" t="s">
        <v>136</v>
      </c>
      <c r="E13" s="152" t="s">
        <v>322</v>
      </c>
      <c r="F13" s="154" t="s">
        <v>323</v>
      </c>
      <c r="G13" s="161">
        <v>4561.7000000000007</v>
      </c>
      <c r="H13" s="161">
        <v>927.38</v>
      </c>
      <c r="I13" s="154"/>
      <c r="J13" s="154"/>
      <c r="K13" s="154"/>
      <c r="L13" s="154"/>
    </row>
    <row r="14" spans="1:12" ht="28.8" x14ac:dyDescent="0.3">
      <c r="A14" s="154"/>
      <c r="B14" s="165" t="s">
        <v>316</v>
      </c>
      <c r="C14" s="166" t="s">
        <v>195</v>
      </c>
      <c r="D14" s="167" t="s">
        <v>196</v>
      </c>
      <c r="E14" s="152" t="s">
        <v>324</v>
      </c>
      <c r="F14" s="154" t="s">
        <v>321</v>
      </c>
      <c r="G14" s="161">
        <v>18250.5</v>
      </c>
      <c r="H14" s="161">
        <v>3710.28</v>
      </c>
      <c r="I14" s="154"/>
      <c r="J14" s="154"/>
      <c r="K14" s="154"/>
      <c r="L14" s="154"/>
    </row>
    <row r="15" spans="1:12" ht="28.8" x14ac:dyDescent="0.3">
      <c r="A15" s="154"/>
      <c r="B15" s="165" t="s">
        <v>316</v>
      </c>
      <c r="C15" s="166" t="s">
        <v>197</v>
      </c>
      <c r="D15" s="167" t="s">
        <v>198</v>
      </c>
      <c r="E15" s="152" t="s">
        <v>325</v>
      </c>
      <c r="F15" s="154" t="s">
        <v>321</v>
      </c>
      <c r="G15" s="161">
        <v>18589.175000000003</v>
      </c>
      <c r="H15" s="161">
        <v>3779.13</v>
      </c>
      <c r="I15" s="154"/>
      <c r="J15" s="154"/>
      <c r="K15" s="154"/>
      <c r="L15" s="154"/>
    </row>
    <row r="16" spans="1:12" ht="86.4" x14ac:dyDescent="0.3">
      <c r="A16" s="154"/>
      <c r="B16" s="168" t="s">
        <v>316</v>
      </c>
      <c r="C16" s="154" t="s">
        <v>199</v>
      </c>
      <c r="D16" s="167" t="s">
        <v>200</v>
      </c>
      <c r="E16" s="152" t="s">
        <v>326</v>
      </c>
      <c r="F16" s="154" t="s">
        <v>327</v>
      </c>
      <c r="G16" s="161">
        <v>8446.9000000000015</v>
      </c>
      <c r="H16" s="161">
        <v>1717.23</v>
      </c>
      <c r="I16" s="154"/>
      <c r="J16" s="154"/>
      <c r="K16" s="154"/>
      <c r="L16" s="154"/>
    </row>
  </sheetData>
  <autoFilter ref="A1:L1" xr:uid="{B5F95F96-12D3-4595-8676-F7A354694146}"/>
  <hyperlinks>
    <hyperlink ref="J6" r:id="rId1" xr:uid="{C0D2FE2C-533B-4498-BC59-AA3C25A532CA}"/>
    <hyperlink ref="J7" r:id="rId2" xr:uid="{D93A126D-2554-465C-A633-9791809B00FB}"/>
    <hyperlink ref="J8" r:id="rId3" xr:uid="{6F7094DD-D28F-4A95-AD90-C0A13E414689}"/>
  </hyperlinks>
  <pageMargins left="0.7" right="0.7" top="0.75" bottom="0.75" header="0.3" footer="0.3"/>
  <pageSetup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5EBF1-CEBC-4C21-B275-82DD2D880498}">
  <dimension ref="A1:L2"/>
  <sheetViews>
    <sheetView topLeftCell="E1" workbookViewId="0">
      <pane ySplit="1" topLeftCell="A2" activePane="bottomLeft" state="frozen"/>
      <selection pane="bottomLeft" activeCell="L8" sqref="L8"/>
    </sheetView>
  </sheetViews>
  <sheetFormatPr defaultRowHeight="15" customHeight="1" x14ac:dyDescent="0.3"/>
  <cols>
    <col min="2" max="2" width="23.77734375" customWidth="1"/>
    <col min="3" max="3" width="14.21875" customWidth="1"/>
    <col min="4" max="4" width="32.21875" customWidth="1"/>
    <col min="5" max="5" width="37.5546875" customWidth="1"/>
    <col min="6" max="6" width="13.21875" customWidth="1"/>
    <col min="7" max="7" width="16.77734375" style="159" bestFit="1" customWidth="1"/>
    <col min="8" max="8" width="17.44140625" style="159" bestFit="1" customWidth="1"/>
  </cols>
  <sheetData>
    <row r="1" spans="1:12" ht="14.4" x14ac:dyDescent="0.3">
      <c r="A1" s="18"/>
      <c r="B1" s="18" t="s">
        <v>224</v>
      </c>
      <c r="C1" s="18" t="s">
        <v>239</v>
      </c>
      <c r="D1" s="27" t="s">
        <v>226</v>
      </c>
      <c r="E1" s="27" t="s">
        <v>240</v>
      </c>
      <c r="F1" s="18" t="s">
        <v>228</v>
      </c>
      <c r="G1" s="169" t="s">
        <v>22</v>
      </c>
      <c r="H1" s="169" t="s">
        <v>23</v>
      </c>
      <c r="I1" s="18" t="s">
        <v>229</v>
      </c>
      <c r="J1" s="18" t="s">
        <v>230</v>
      </c>
      <c r="K1" s="18" t="s">
        <v>231</v>
      </c>
      <c r="L1" s="13">
        <v>4.9188999999999998</v>
      </c>
    </row>
    <row r="2" spans="1:12" s="2" customFormat="1" ht="72" x14ac:dyDescent="0.3">
      <c r="A2" s="28"/>
      <c r="B2" s="29" t="s">
        <v>137</v>
      </c>
      <c r="C2" s="29" t="s">
        <v>138</v>
      </c>
      <c r="D2" s="30" t="s">
        <v>139</v>
      </c>
      <c r="E2" s="31" t="s">
        <v>328</v>
      </c>
      <c r="F2" s="29" t="s">
        <v>329</v>
      </c>
      <c r="G2" s="170">
        <v>1008</v>
      </c>
      <c r="H2" s="170">
        <v>204.92</v>
      </c>
      <c r="I2" s="28" t="s">
        <v>268</v>
      </c>
      <c r="J2" s="33" t="s">
        <v>147</v>
      </c>
      <c r="K2" s="28"/>
      <c r="L2" s="28"/>
    </row>
  </sheetData>
  <hyperlinks>
    <hyperlink ref="J2" r:id="rId1" xr:uid="{38C41EE5-8BD5-47A0-8359-9271F7D9AD7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3E970-7348-4C94-A78A-EB4C72BE312A}">
  <dimension ref="A1:L2"/>
  <sheetViews>
    <sheetView workbookViewId="0">
      <pane ySplit="1" topLeftCell="A2" activePane="bottomLeft" state="frozen"/>
      <selection pane="bottomLeft" activeCell="E5" sqref="E5"/>
    </sheetView>
  </sheetViews>
  <sheetFormatPr defaultRowHeight="15" customHeight="1" x14ac:dyDescent="0.3"/>
  <cols>
    <col min="2" max="2" width="14.77734375" customWidth="1"/>
    <col min="3" max="3" width="17.21875" customWidth="1"/>
    <col min="4" max="4" width="54.21875" bestFit="1" customWidth="1"/>
    <col min="5" max="5" width="64.77734375" customWidth="1"/>
    <col min="6" max="6" width="10.44140625" bestFit="1" customWidth="1"/>
    <col min="7" max="7" width="16.77734375" style="159" customWidth="1"/>
    <col min="8" max="8" width="17.44140625" style="159" bestFit="1" customWidth="1"/>
  </cols>
  <sheetData>
    <row r="1" spans="1:12" ht="14.4" x14ac:dyDescent="0.3">
      <c r="A1" s="18"/>
      <c r="B1" s="18" t="s">
        <v>224</v>
      </c>
      <c r="C1" s="18" t="s">
        <v>239</v>
      </c>
      <c r="D1" s="27" t="s">
        <v>226</v>
      </c>
      <c r="E1" s="27"/>
      <c r="F1" s="18" t="s">
        <v>228</v>
      </c>
      <c r="G1" s="169" t="s">
        <v>22</v>
      </c>
      <c r="H1" s="169" t="s">
        <v>23</v>
      </c>
      <c r="I1" s="18" t="s">
        <v>229</v>
      </c>
      <c r="J1" s="18" t="s">
        <v>230</v>
      </c>
      <c r="K1" s="18" t="s">
        <v>231</v>
      </c>
      <c r="L1" s="13">
        <v>4.9188999999999998</v>
      </c>
    </row>
    <row r="2" spans="1:12" s="6" customFormat="1" ht="230.4" x14ac:dyDescent="0.3">
      <c r="A2" s="19"/>
      <c r="B2" s="19" t="s">
        <v>10</v>
      </c>
      <c r="C2" s="19"/>
      <c r="D2" s="24" t="s">
        <v>330</v>
      </c>
      <c r="E2" s="24" t="s">
        <v>331</v>
      </c>
      <c r="F2" s="19" t="s">
        <v>332</v>
      </c>
      <c r="G2" s="235">
        <v>384</v>
      </c>
      <c r="H2" s="235">
        <v>78.069999999999993</v>
      </c>
      <c r="I2" s="19"/>
      <c r="J2" s="19"/>
      <c r="K2" s="19"/>
      <c r="L2" s="1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D281E-6065-47F3-AA15-3C77F5E5B45A}">
  <dimension ref="A1:M3"/>
  <sheetViews>
    <sheetView workbookViewId="0">
      <pane ySplit="1" topLeftCell="A2" activePane="bottomLeft" state="frozen"/>
      <selection pane="bottomLeft" activeCell="D12" sqref="D12"/>
    </sheetView>
  </sheetViews>
  <sheetFormatPr defaultRowHeight="14.4" x14ac:dyDescent="0.3"/>
  <cols>
    <col min="2" max="2" width="21.77734375" customWidth="1"/>
    <col min="3" max="3" width="19" customWidth="1"/>
    <col min="4" max="4" width="30.77734375" customWidth="1"/>
    <col min="5" max="5" width="76.5546875" customWidth="1"/>
    <col min="6" max="6" width="10.44140625" bestFit="1" customWidth="1"/>
    <col min="7" max="7" width="16.77734375" bestFit="1" customWidth="1"/>
    <col min="8" max="8" width="17.44140625" bestFit="1" customWidth="1"/>
  </cols>
  <sheetData>
    <row r="1" spans="1:13" x14ac:dyDescent="0.3">
      <c r="A1" s="18"/>
      <c r="B1" s="18" t="s">
        <v>224</v>
      </c>
      <c r="C1" s="18" t="s">
        <v>239</v>
      </c>
      <c r="D1" s="27" t="s">
        <v>226</v>
      </c>
      <c r="E1" s="27" t="s">
        <v>240</v>
      </c>
      <c r="F1" s="18" t="s">
        <v>228</v>
      </c>
      <c r="G1" s="18" t="s">
        <v>22</v>
      </c>
      <c r="H1" s="18" t="s">
        <v>23</v>
      </c>
      <c r="I1" s="18" t="s">
        <v>229</v>
      </c>
      <c r="J1" s="18" t="s">
        <v>230</v>
      </c>
      <c r="K1" s="18" t="s">
        <v>231</v>
      </c>
      <c r="L1" s="18">
        <v>4.9188999999999998</v>
      </c>
      <c r="M1" s="13"/>
    </row>
    <row r="2" spans="1:13" ht="129.6" x14ac:dyDescent="0.3">
      <c r="A2" s="32"/>
      <c r="B2" s="32" t="s">
        <v>333</v>
      </c>
      <c r="C2" s="32" t="s">
        <v>141</v>
      </c>
      <c r="D2" s="34" t="s">
        <v>142</v>
      </c>
      <c r="E2" s="12" t="s">
        <v>334</v>
      </c>
      <c r="F2" s="12" t="s">
        <v>335</v>
      </c>
      <c r="G2" s="35">
        <v>780</v>
      </c>
      <c r="H2" s="32">
        <v>158.57</v>
      </c>
      <c r="I2" s="32"/>
      <c r="J2" s="32"/>
      <c r="K2" s="32"/>
      <c r="L2" s="32"/>
      <c r="M2" s="32"/>
    </row>
    <row r="3" spans="1:13" ht="28.8" x14ac:dyDescent="0.3">
      <c r="A3" s="32"/>
      <c r="B3" s="36" t="s">
        <v>333</v>
      </c>
      <c r="C3" s="36" t="s">
        <v>143</v>
      </c>
      <c r="D3" s="12" t="s">
        <v>144</v>
      </c>
      <c r="E3" s="32" t="s">
        <v>336</v>
      </c>
      <c r="F3" s="12" t="s">
        <v>337</v>
      </c>
      <c r="G3" s="32">
        <v>1700</v>
      </c>
      <c r="H3" s="32">
        <v>345.61</v>
      </c>
      <c r="I3" s="32"/>
      <c r="J3" s="32"/>
      <c r="K3" s="32"/>
      <c r="L3" s="32"/>
      <c r="M3" s="3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575B-F23A-453C-91F2-D15785AD0F78}">
  <dimension ref="A1:M7"/>
  <sheetViews>
    <sheetView workbookViewId="0">
      <selection activeCell="C2" sqref="C2"/>
    </sheetView>
  </sheetViews>
  <sheetFormatPr defaultRowHeight="14.4" x14ac:dyDescent="0.3"/>
  <cols>
    <col min="2" max="2" width="18.21875" customWidth="1"/>
    <col min="3" max="3" width="16.44140625" customWidth="1"/>
    <col min="4" max="4" width="15" customWidth="1"/>
    <col min="5" max="5" width="57.21875" customWidth="1"/>
    <col min="6" max="6" width="14" customWidth="1"/>
    <col min="7" max="7" width="16.21875" customWidth="1"/>
    <col min="8" max="8" width="21.77734375" customWidth="1"/>
  </cols>
  <sheetData>
    <row r="1" spans="1:13" x14ac:dyDescent="0.3">
      <c r="A1" s="18"/>
      <c r="B1" s="18" t="s">
        <v>224</v>
      </c>
      <c r="C1" s="18" t="s">
        <v>239</v>
      </c>
      <c r="D1" s="27" t="s">
        <v>226</v>
      </c>
      <c r="E1" s="27" t="s">
        <v>240</v>
      </c>
      <c r="F1" s="18" t="s">
        <v>228</v>
      </c>
      <c r="G1" s="18" t="s">
        <v>22</v>
      </c>
      <c r="H1" s="18" t="s">
        <v>23</v>
      </c>
      <c r="I1" s="18" t="s">
        <v>229</v>
      </c>
      <c r="J1" s="18" t="s">
        <v>230</v>
      </c>
      <c r="K1" s="18" t="s">
        <v>231</v>
      </c>
      <c r="L1" s="18">
        <v>4.9188999999999998</v>
      </c>
      <c r="M1" s="13"/>
    </row>
    <row r="2" spans="1:13" ht="41.4" x14ac:dyDescent="0.3">
      <c r="A2" s="32"/>
      <c r="B2" s="41" t="s">
        <v>12</v>
      </c>
      <c r="C2" s="41" t="s">
        <v>402</v>
      </c>
      <c r="D2" s="41" t="s">
        <v>214</v>
      </c>
      <c r="E2" s="44" t="s">
        <v>215</v>
      </c>
      <c r="F2" s="44" t="s">
        <v>338</v>
      </c>
      <c r="G2" s="42">
        <v>23000</v>
      </c>
      <c r="H2" s="32">
        <f>ROUND(G2/4.9189,2)</f>
        <v>4675.84</v>
      </c>
      <c r="I2" s="32"/>
      <c r="J2" s="45" t="s">
        <v>230</v>
      </c>
      <c r="K2" s="32"/>
      <c r="L2" s="32"/>
      <c r="M2" s="32"/>
    </row>
    <row r="3" spans="1:13" ht="41.4" x14ac:dyDescent="0.3">
      <c r="A3" s="32"/>
      <c r="B3" s="41" t="s">
        <v>12</v>
      </c>
      <c r="C3" s="41" t="s">
        <v>339</v>
      </c>
      <c r="D3" s="41" t="s">
        <v>217</v>
      </c>
      <c r="E3" s="44" t="s">
        <v>218</v>
      </c>
      <c r="F3" s="44" t="s">
        <v>338</v>
      </c>
      <c r="G3" s="42">
        <v>27600</v>
      </c>
      <c r="H3" s="32">
        <f t="shared" ref="H3:H5" si="0">ROUND(G3/4.9189,2)</f>
        <v>5611.01</v>
      </c>
      <c r="I3" s="32"/>
      <c r="J3" s="32"/>
      <c r="K3" s="32"/>
      <c r="L3" s="32"/>
      <c r="M3" s="32"/>
    </row>
    <row r="4" spans="1:13" ht="41.4" x14ac:dyDescent="0.3">
      <c r="A4" s="32"/>
      <c r="B4" s="41" t="s">
        <v>12</v>
      </c>
      <c r="C4" s="41" t="s">
        <v>340</v>
      </c>
      <c r="D4" s="41" t="s">
        <v>220</v>
      </c>
      <c r="E4" s="44" t="s">
        <v>221</v>
      </c>
      <c r="F4" s="44" t="s">
        <v>338</v>
      </c>
      <c r="G4" s="42">
        <v>32200</v>
      </c>
      <c r="H4" s="32">
        <f t="shared" si="0"/>
        <v>6546.18</v>
      </c>
      <c r="I4" s="32"/>
      <c r="J4" s="32"/>
      <c r="K4" s="32"/>
      <c r="L4" s="32"/>
      <c r="M4" s="32"/>
    </row>
    <row r="5" spans="1:13" ht="41.4" x14ac:dyDescent="0.3">
      <c r="A5" s="32"/>
      <c r="B5" s="41" t="s">
        <v>12</v>
      </c>
      <c r="C5" s="41" t="s">
        <v>341</v>
      </c>
      <c r="D5" s="41" t="s">
        <v>222</v>
      </c>
      <c r="E5" s="44" t="s">
        <v>223</v>
      </c>
      <c r="F5" s="44" t="s">
        <v>338</v>
      </c>
      <c r="G5" s="42">
        <v>34500</v>
      </c>
      <c r="H5" s="32">
        <f t="shared" si="0"/>
        <v>7013.76</v>
      </c>
      <c r="I5" s="32"/>
      <c r="J5" s="32"/>
      <c r="K5" s="32"/>
      <c r="L5" s="32"/>
      <c r="M5" s="32"/>
    </row>
    <row r="7" spans="1:13" x14ac:dyDescent="0.3">
      <c r="B7" s="4" t="s">
        <v>342</v>
      </c>
    </row>
  </sheetData>
  <hyperlinks>
    <hyperlink ref="J2" r:id="rId1" xr:uid="{E5F0B890-EAF6-43A7-92FC-ECB6992E0609}"/>
    <hyperlink ref="B7" r:id="rId2" xr:uid="{5D04C7DB-8817-4B9B-873A-858D694AC9B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DA34B-F84B-4274-A7DA-9B96D83FE89D}">
  <dimension ref="A1:E14"/>
  <sheetViews>
    <sheetView workbookViewId="0">
      <selection activeCell="E13" sqref="E13"/>
    </sheetView>
  </sheetViews>
  <sheetFormatPr defaultRowHeight="14.4" x14ac:dyDescent="0.3"/>
  <cols>
    <col min="1" max="1" width="33.5546875" customWidth="1"/>
    <col min="2" max="2" width="69.21875" customWidth="1"/>
  </cols>
  <sheetData>
    <row r="1" spans="1:5" x14ac:dyDescent="0.3">
      <c r="A1" s="46" t="s">
        <v>343</v>
      </c>
      <c r="B1" s="47"/>
      <c r="C1" s="48"/>
      <c r="D1" s="48"/>
      <c r="E1" s="48"/>
    </row>
    <row r="2" spans="1:5" x14ac:dyDescent="0.3">
      <c r="A2" s="49" t="s">
        <v>206</v>
      </c>
      <c r="B2" s="50" t="s">
        <v>207</v>
      </c>
      <c r="C2" s="232" t="s">
        <v>345</v>
      </c>
      <c r="D2" s="232"/>
      <c r="E2" s="233"/>
    </row>
    <row r="3" spans="1:5" x14ac:dyDescent="0.3">
      <c r="A3" s="51" t="s">
        <v>346</v>
      </c>
      <c r="B3" s="52" t="s">
        <v>344</v>
      </c>
      <c r="C3" s="53" t="s">
        <v>265</v>
      </c>
      <c r="D3" s="53" t="s">
        <v>268</v>
      </c>
      <c r="E3" s="53" t="s">
        <v>246</v>
      </c>
    </row>
    <row r="4" spans="1:5" ht="41.4" x14ac:dyDescent="0.3">
      <c r="A4" s="39" t="s">
        <v>347</v>
      </c>
      <c r="B4" s="40" t="s">
        <v>348</v>
      </c>
      <c r="C4" s="54">
        <v>293.75</v>
      </c>
      <c r="D4" s="54">
        <v>575</v>
      </c>
      <c r="E4" s="54">
        <v>807</v>
      </c>
    </row>
    <row r="5" spans="1:5" x14ac:dyDescent="0.3">
      <c r="A5" s="43" t="s">
        <v>344</v>
      </c>
      <c r="B5" s="40" t="s">
        <v>344</v>
      </c>
      <c r="C5" s="54" t="s">
        <v>344</v>
      </c>
      <c r="D5" s="54" t="s">
        <v>344</v>
      </c>
      <c r="E5" s="54" t="s">
        <v>344</v>
      </c>
    </row>
    <row r="6" spans="1:5" ht="27.6" x14ac:dyDescent="0.3">
      <c r="A6" s="39" t="s">
        <v>349</v>
      </c>
      <c r="B6" s="40" t="s">
        <v>160</v>
      </c>
      <c r="C6" s="54">
        <v>431.25</v>
      </c>
      <c r="D6" s="54">
        <v>862.5</v>
      </c>
      <c r="E6" s="54">
        <v>1218.75</v>
      </c>
    </row>
    <row r="7" spans="1:5" x14ac:dyDescent="0.3">
      <c r="A7" s="48"/>
      <c r="B7" s="47"/>
      <c r="C7" s="48"/>
      <c r="D7" s="48"/>
      <c r="E7" s="48"/>
    </row>
    <row r="8" spans="1:5" x14ac:dyDescent="0.3">
      <c r="A8" s="234" t="s">
        <v>350</v>
      </c>
      <c r="B8" s="234"/>
      <c r="C8" s="234"/>
      <c r="D8" s="234"/>
      <c r="E8" s="234"/>
    </row>
    <row r="9" spans="1:5" x14ac:dyDescent="0.3">
      <c r="A9" s="234" t="s">
        <v>351</v>
      </c>
      <c r="B9" s="234"/>
      <c r="C9" s="234"/>
      <c r="D9" s="234"/>
      <c r="E9" s="234"/>
    </row>
    <row r="10" spans="1:5" x14ac:dyDescent="0.3">
      <c r="A10" s="48"/>
      <c r="B10" s="47"/>
      <c r="C10" s="48"/>
      <c r="D10" s="48"/>
      <c r="E10" s="48"/>
    </row>
    <row r="11" spans="1:5" x14ac:dyDescent="0.3">
      <c r="A11" s="46" t="s">
        <v>352</v>
      </c>
      <c r="B11" s="47"/>
      <c r="C11" s="48"/>
      <c r="D11" s="48"/>
      <c r="E11" s="48"/>
    </row>
    <row r="12" spans="1:5" x14ac:dyDescent="0.3">
      <c r="A12" s="49" t="s">
        <v>206</v>
      </c>
      <c r="B12" s="50" t="s">
        <v>207</v>
      </c>
      <c r="C12" s="232" t="s">
        <v>345</v>
      </c>
      <c r="D12" s="232"/>
      <c r="E12" s="233"/>
    </row>
    <row r="13" spans="1:5" ht="41.4" x14ac:dyDescent="0.3">
      <c r="A13" s="39" t="s">
        <v>353</v>
      </c>
      <c r="B13" s="40" t="s">
        <v>354</v>
      </c>
      <c r="C13" s="54">
        <v>112.5</v>
      </c>
      <c r="D13" s="54">
        <v>225</v>
      </c>
      <c r="E13" s="54">
        <v>286</v>
      </c>
    </row>
    <row r="14" spans="1:5" x14ac:dyDescent="0.3">
      <c r="A14" s="48"/>
      <c r="B14" s="47"/>
      <c r="C14" s="48"/>
      <c r="D14" s="48"/>
      <c r="E14" s="48"/>
    </row>
  </sheetData>
  <mergeCells count="4">
    <mergeCell ref="C2:E2"/>
    <mergeCell ref="A8:E8"/>
    <mergeCell ref="A9:E9"/>
    <mergeCell ref="C12:E12"/>
  </mergeCells>
  <hyperlinks>
    <hyperlink ref="A3" r:id="rId1" xr:uid="{27E59AA1-E2A9-4315-9FAC-6292C371712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B423C-F95D-4F1C-A798-0C1414B72A30}">
  <dimension ref="A1:B9"/>
  <sheetViews>
    <sheetView topLeftCell="A3" workbookViewId="0"/>
  </sheetViews>
  <sheetFormatPr defaultRowHeight="14.4" x14ac:dyDescent="0.3"/>
  <cols>
    <col min="1" max="1" width="48.21875" customWidth="1"/>
    <col min="2" max="2" width="117.21875" customWidth="1"/>
  </cols>
  <sheetData>
    <row r="1" spans="1:2" ht="115.2" x14ac:dyDescent="0.3">
      <c r="A1" s="5" t="s">
        <v>355</v>
      </c>
      <c r="B1" s="9" t="s">
        <v>356</v>
      </c>
    </row>
    <row r="2" spans="1:2" x14ac:dyDescent="0.3">
      <c r="A2" s="5" t="s">
        <v>357</v>
      </c>
      <c r="B2" s="6" t="s">
        <v>358</v>
      </c>
    </row>
    <row r="3" spans="1:2" x14ac:dyDescent="0.3">
      <c r="A3" s="5" t="s">
        <v>359</v>
      </c>
      <c r="B3" s="6"/>
    </row>
    <row r="4" spans="1:2" ht="158.4" x14ac:dyDescent="0.3">
      <c r="A4" s="56" t="s">
        <v>49</v>
      </c>
      <c r="B4" s="9" t="s">
        <v>360</v>
      </c>
    </row>
    <row r="5" spans="1:2" ht="129.6" x14ac:dyDescent="0.3">
      <c r="A5" s="5" t="s">
        <v>6</v>
      </c>
      <c r="B5" s="9" t="s">
        <v>361</v>
      </c>
    </row>
    <row r="6" spans="1:2" ht="57.6" x14ac:dyDescent="0.3">
      <c r="A6" s="5" t="s">
        <v>362</v>
      </c>
      <c r="B6" s="10" t="s">
        <v>363</v>
      </c>
    </row>
    <row r="7" spans="1:2" ht="57.6" x14ac:dyDescent="0.3">
      <c r="A7" s="5" t="s">
        <v>364</v>
      </c>
      <c r="B7" s="9" t="s">
        <v>365</v>
      </c>
    </row>
    <row r="8" spans="1:2" ht="43.2" x14ac:dyDescent="0.3">
      <c r="A8" s="5" t="s">
        <v>366</v>
      </c>
      <c r="B8" s="9" t="s">
        <v>367</v>
      </c>
    </row>
    <row r="9" spans="1:2" ht="72" x14ac:dyDescent="0.3">
      <c r="A9" s="5" t="s">
        <v>368</v>
      </c>
      <c r="B9" s="9" t="s">
        <v>369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3CC1A-7F13-4097-BECA-DF699A15D378}">
  <dimension ref="A1:E16"/>
  <sheetViews>
    <sheetView topLeftCell="A8" workbookViewId="0">
      <selection activeCell="C8" sqref="C8"/>
    </sheetView>
  </sheetViews>
  <sheetFormatPr defaultColWidth="9.21875" defaultRowHeight="14.4" x14ac:dyDescent="0.3"/>
  <cols>
    <col min="1" max="1" width="9.21875" style="57"/>
    <col min="2" max="2" width="44.21875" style="58" customWidth="1"/>
    <col min="3" max="3" width="93.21875" style="59" customWidth="1"/>
    <col min="4" max="4" width="45.77734375" style="59" customWidth="1"/>
    <col min="5" max="5" width="29.77734375" style="59" bestFit="1" customWidth="1"/>
    <col min="6" max="16384" width="9.21875" style="59"/>
  </cols>
  <sheetData>
    <row r="1" spans="1:5" x14ac:dyDescent="0.3">
      <c r="E1" s="58" t="s">
        <v>370</v>
      </c>
    </row>
    <row r="2" spans="1:5" x14ac:dyDescent="0.3">
      <c r="B2" t="s">
        <v>206</v>
      </c>
      <c r="C2" s="62" t="s">
        <v>371</v>
      </c>
      <c r="E2" s="58"/>
    </row>
    <row r="3" spans="1:5" s="62" customFormat="1" x14ac:dyDescent="0.3">
      <c r="A3" s="60"/>
      <c r="B3" s="61" t="s">
        <v>372</v>
      </c>
      <c r="E3" s="61"/>
    </row>
    <row r="4" spans="1:5" s="58" customFormat="1" ht="115.2" x14ac:dyDescent="0.3">
      <c r="A4" s="57">
        <v>1</v>
      </c>
      <c r="B4" s="58" t="s">
        <v>27</v>
      </c>
      <c r="C4" s="64" t="s">
        <v>373</v>
      </c>
    </row>
    <row r="5" spans="1:5" x14ac:dyDescent="0.3">
      <c r="A5" s="57">
        <v>2</v>
      </c>
      <c r="B5" s="58" t="s">
        <v>374</v>
      </c>
      <c r="C5" s="59" t="s">
        <v>358</v>
      </c>
    </row>
    <row r="6" spans="1:5" ht="15" customHeight="1" x14ac:dyDescent="0.3">
      <c r="B6" s="109" t="s">
        <v>375</v>
      </c>
      <c r="C6" s="109"/>
    </row>
    <row r="7" spans="1:5" ht="115.2" x14ac:dyDescent="0.3">
      <c r="A7" s="57">
        <v>3</v>
      </c>
      <c r="B7" s="64" t="s">
        <v>169</v>
      </c>
      <c r="C7" s="63" t="s">
        <v>376</v>
      </c>
    </row>
    <row r="8" spans="1:5" ht="172.8" x14ac:dyDescent="0.3">
      <c r="A8" s="57">
        <v>4</v>
      </c>
      <c r="B8" s="58" t="s">
        <v>49</v>
      </c>
      <c r="C8" s="63" t="s">
        <v>377</v>
      </c>
    </row>
    <row r="9" spans="1:5" ht="144" x14ac:dyDescent="0.3">
      <c r="A9" s="57">
        <v>5</v>
      </c>
      <c r="B9" s="58" t="s">
        <v>6</v>
      </c>
      <c r="C9" s="63" t="s">
        <v>378</v>
      </c>
    </row>
    <row r="10" spans="1:5" ht="72" x14ac:dyDescent="0.3">
      <c r="A10" s="57">
        <v>7</v>
      </c>
      <c r="B10" s="58" t="s">
        <v>7</v>
      </c>
      <c r="C10" s="63" t="s">
        <v>379</v>
      </c>
    </row>
    <row r="11" spans="1:5" x14ac:dyDescent="0.3">
      <c r="B11" s="65" t="s">
        <v>380</v>
      </c>
      <c r="C11" s="63"/>
    </row>
    <row r="12" spans="1:5" ht="57.6" x14ac:dyDescent="0.3">
      <c r="A12" s="57">
        <v>8</v>
      </c>
      <c r="B12" s="58" t="s">
        <v>113</v>
      </c>
      <c r="C12" s="63" t="s">
        <v>365</v>
      </c>
    </row>
    <row r="13" spans="1:5" ht="43.2" x14ac:dyDescent="0.3">
      <c r="A13" s="57">
        <v>9</v>
      </c>
      <c r="B13" s="58" t="s">
        <v>137</v>
      </c>
      <c r="C13" s="63" t="s">
        <v>367</v>
      </c>
    </row>
    <row r="14" spans="1:5" ht="86.4" x14ac:dyDescent="0.3">
      <c r="A14" s="57">
        <v>10</v>
      </c>
      <c r="B14" s="58" t="s">
        <v>381</v>
      </c>
      <c r="C14" s="63" t="s">
        <v>382</v>
      </c>
    </row>
    <row r="15" spans="1:5" ht="72" x14ac:dyDescent="0.3">
      <c r="A15" s="57">
        <v>11</v>
      </c>
      <c r="B15" s="63" t="s">
        <v>383</v>
      </c>
    </row>
    <row r="16" spans="1:5" x14ac:dyDescent="0.3">
      <c r="B16" s="61"/>
      <c r="C16" s="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3C67A-73F6-4062-B1D4-33050A59CA7D}">
  <sheetPr>
    <tabColor rgb="FF92D050"/>
  </sheetPr>
  <dimension ref="A1:A16"/>
  <sheetViews>
    <sheetView workbookViewId="0">
      <selection activeCell="A12" sqref="A12"/>
    </sheetView>
  </sheetViews>
  <sheetFormatPr defaultRowHeight="14.4" x14ac:dyDescent="0.3"/>
  <cols>
    <col min="1" max="1" width="36.21875" customWidth="1"/>
  </cols>
  <sheetData>
    <row r="1" spans="1:1" x14ac:dyDescent="0.3">
      <c r="A1" s="4" t="s">
        <v>0</v>
      </c>
    </row>
    <row r="2" spans="1:1" x14ac:dyDescent="0.3">
      <c r="A2" s="4" t="s">
        <v>1</v>
      </c>
    </row>
    <row r="3" spans="1:1" x14ac:dyDescent="0.3">
      <c r="A3" s="4" t="s">
        <v>2</v>
      </c>
    </row>
    <row r="4" spans="1:1" x14ac:dyDescent="0.3">
      <c r="A4" s="4" t="s">
        <v>3</v>
      </c>
    </row>
    <row r="5" spans="1:1" x14ac:dyDescent="0.3">
      <c r="A5" s="4" t="s">
        <v>4</v>
      </c>
    </row>
    <row r="6" spans="1:1" x14ac:dyDescent="0.3">
      <c r="A6" s="4" t="s">
        <v>5</v>
      </c>
    </row>
    <row r="7" spans="1:1" x14ac:dyDescent="0.3">
      <c r="A7" s="4" t="s">
        <v>6</v>
      </c>
    </row>
    <row r="8" spans="1:1" x14ac:dyDescent="0.3">
      <c r="A8" s="4" t="s">
        <v>7</v>
      </c>
    </row>
    <row r="9" spans="1:1" x14ac:dyDescent="0.3">
      <c r="A9" s="4" t="s">
        <v>8</v>
      </c>
    </row>
    <row r="10" spans="1:1" x14ac:dyDescent="0.3">
      <c r="A10" s="4" t="s">
        <v>9</v>
      </c>
    </row>
    <row r="11" spans="1:1" x14ac:dyDescent="0.3">
      <c r="A11" s="4" t="s">
        <v>10</v>
      </c>
    </row>
    <row r="12" spans="1:1" x14ac:dyDescent="0.3">
      <c r="A12" s="4" t="s">
        <v>11</v>
      </c>
    </row>
    <row r="13" spans="1:1" x14ac:dyDescent="0.3">
      <c r="A13" s="4" t="s">
        <v>12</v>
      </c>
    </row>
    <row r="14" spans="1:1" x14ac:dyDescent="0.3">
      <c r="A14" s="4" t="s">
        <v>13</v>
      </c>
    </row>
    <row r="15" spans="1:1" x14ac:dyDescent="0.3">
      <c r="A15" s="4" t="s">
        <v>14</v>
      </c>
    </row>
    <row r="16" spans="1:1" x14ac:dyDescent="0.3">
      <c r="A16" s="4" t="s">
        <v>15</v>
      </c>
    </row>
  </sheetData>
  <hyperlinks>
    <hyperlink ref="A4" location="'Display-uri'!A1" display="Display-uri" xr:uid="{02B02AD2-5088-4DB4-A902-6EC50D797EE9}"/>
    <hyperlink ref="A5" location="'Sistem desktop'!A1" display="Sistem desktop" xr:uid="{39550449-38B9-44FB-A49E-63778B0EBF6F}"/>
    <hyperlink ref="A6" location="'All-in-one'!A1" display="All-in-one" xr:uid="{6DA314AD-C6D0-433B-B5DD-B74E0B653B73}"/>
    <hyperlink ref="A7" location="Laptop!A1" display="Laptop" xr:uid="{42861204-28F5-45E4-9204-3E2BF4E66143}"/>
    <hyperlink ref="A8" location="'Sistem sunet'!A1" display="Sistem sunet" xr:uid="{D5E80433-622E-438C-8D8F-603B148AA109}"/>
    <hyperlink ref="A9" location="Multifunctionala!A1" display="Multifunctionala" xr:uid="{2035C201-F5A1-4AA2-B5A0-899AA301F57D}"/>
    <hyperlink ref="A10" location="'Camera videoconferinta'!A1" display="Camera videoconferinta " xr:uid="{C8CACD87-357A-4B4C-88DC-01D93E9DE901}"/>
    <hyperlink ref="A11" location="'Router Wi-Fi'!A1" display="Router Wi-Fi" xr:uid="{9E040B1D-1EF7-4924-8EC0-7CF4CFB20E80}"/>
    <hyperlink ref="A12" location="'Scanner documente portabil'!A1" display="Scanner documente portabil " xr:uid="{98263BAA-8800-45AC-AD11-F4BCAEE9B4B5}"/>
    <hyperlink ref="A1" location="'Oferta bugetare sala clasa'!A1" display="Oferta bugetare sala clasa" xr:uid="{680DB2CD-B90A-4460-84EE-7BD6745706A4}"/>
    <hyperlink ref="A2" location="'Oferta bugetare laborator info'!A1" display="Oferta bugetare laborator info" xr:uid="{32EEC7B7-5F3F-4DDC-A890-A9357AB83999}"/>
    <hyperlink ref="A3" location="'Oferta laborator lingvistic'!A1" display="Oferta laborator lingvistic" xr:uid="{05EA9E82-C68E-4027-B277-2714E5857274}"/>
    <hyperlink ref="A13" location="'Laborator lingvistic'!A1" display="Laborator lingvistic" xr:uid="{D4F1A832-59A7-4AE0-9C13-CD117349098E}"/>
    <hyperlink ref="A14" location="'Software educational'!A1" display="Software educational" xr:uid="{EDB7FF63-BA33-40B4-906D-FCE5D644ED71}"/>
    <hyperlink ref="A15" location="'specif minime sala clasa'!A1" display="specif minime sala clasa" xr:uid="{488E29D4-20D5-4F4E-A32E-40E1BC00354E}"/>
    <hyperlink ref="A16" location="'specif minime lab info'!A1" display="specif minime lab info" xr:uid="{CEA1C465-1C12-4E7D-8BE9-1F1C340247F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B3BE1-4FAB-4640-8773-EA807EAEA815}">
  <sheetPr>
    <tabColor theme="4" tint="0.39997558519241921"/>
  </sheetPr>
  <dimension ref="A1:I79"/>
  <sheetViews>
    <sheetView tabSelected="1" workbookViewId="0">
      <pane ySplit="5" topLeftCell="A51" activePane="bottomLeft" state="frozen"/>
      <selection pane="bottomLeft" activeCell="D65" sqref="D65"/>
    </sheetView>
  </sheetViews>
  <sheetFormatPr defaultRowHeight="14.4" x14ac:dyDescent="0.3"/>
  <cols>
    <col min="1" max="1" width="9.21875" style="74"/>
    <col min="2" max="2" width="37.21875" customWidth="1"/>
    <col min="3" max="3" width="22.77734375" customWidth="1"/>
    <col min="4" max="4" width="72.33203125" customWidth="1"/>
    <col min="5" max="5" width="18" style="67" customWidth="1"/>
    <col min="6" max="6" width="18.21875" style="67" customWidth="1"/>
    <col min="8" max="8" width="19.21875" customWidth="1"/>
    <col min="9" max="9" width="21.77734375" customWidth="1"/>
  </cols>
  <sheetData>
    <row r="1" spans="1:9" s="55" customFormat="1" x14ac:dyDescent="0.3">
      <c r="A1" s="73"/>
      <c r="B1" s="106" t="s">
        <v>16</v>
      </c>
      <c r="E1" s="77"/>
      <c r="F1" s="77"/>
    </row>
    <row r="2" spans="1:9" s="55" customFormat="1" x14ac:dyDescent="0.3">
      <c r="A2" s="73"/>
      <c r="B2" s="106" t="s">
        <v>17</v>
      </c>
      <c r="E2" s="77"/>
      <c r="F2" s="77"/>
    </row>
    <row r="3" spans="1:9" s="55" customFormat="1" x14ac:dyDescent="0.3">
      <c r="A3" s="73"/>
      <c r="B3" s="106"/>
      <c r="E3" s="77"/>
      <c r="F3" s="77"/>
    </row>
    <row r="4" spans="1:9" s="55" customFormat="1" x14ac:dyDescent="0.3">
      <c r="A4" s="73"/>
      <c r="B4" s="66"/>
      <c r="E4" s="77"/>
      <c r="F4" s="77"/>
    </row>
    <row r="5" spans="1:9" s="1" customFormat="1" ht="27.6" x14ac:dyDescent="0.3">
      <c r="A5" s="119" t="s">
        <v>18</v>
      </c>
      <c r="B5" s="120" t="s">
        <v>19</v>
      </c>
      <c r="C5" s="120" t="s">
        <v>20</v>
      </c>
      <c r="D5" s="120" t="s">
        <v>21</v>
      </c>
      <c r="E5" s="121" t="s">
        <v>22</v>
      </c>
      <c r="F5" s="121" t="s">
        <v>23</v>
      </c>
      <c r="G5" s="122" t="s">
        <v>24</v>
      </c>
      <c r="H5" s="122" t="s">
        <v>25</v>
      </c>
      <c r="I5" s="122" t="s">
        <v>26</v>
      </c>
    </row>
    <row r="6" spans="1:9" x14ac:dyDescent="0.3">
      <c r="A6" s="75">
        <v>1</v>
      </c>
      <c r="B6" s="69" t="s">
        <v>27</v>
      </c>
      <c r="C6" s="20" t="s">
        <v>28</v>
      </c>
      <c r="D6" s="20" t="s">
        <v>29</v>
      </c>
      <c r="E6" s="16">
        <v>9040</v>
      </c>
      <c r="F6" s="22">
        <v>1837.8092662993758</v>
      </c>
      <c r="G6" s="78"/>
      <c r="H6" s="68">
        <f>E6*G6</f>
        <v>0</v>
      </c>
      <c r="I6" s="68">
        <f>F6*G6</f>
        <v>0</v>
      </c>
    </row>
    <row r="7" spans="1:9" x14ac:dyDescent="0.3">
      <c r="A7" s="75">
        <v>2</v>
      </c>
      <c r="B7" s="32" t="s">
        <v>30</v>
      </c>
      <c r="C7" s="20" t="s">
        <v>31</v>
      </c>
      <c r="D7" s="20" t="s">
        <v>32</v>
      </c>
      <c r="E7" s="16">
        <v>10313</v>
      </c>
      <c r="F7" s="22">
        <v>2096.6069649718434</v>
      </c>
      <c r="G7" s="78">
        <v>4</v>
      </c>
      <c r="H7" s="68">
        <f t="shared" ref="H7:H61" si="0">E7*G7</f>
        <v>41252</v>
      </c>
      <c r="I7" s="68">
        <f t="shared" ref="I7:I61" si="1">F7*G7</f>
        <v>8386.4278598873734</v>
      </c>
    </row>
    <row r="8" spans="1:9" x14ac:dyDescent="0.3">
      <c r="A8" s="75"/>
      <c r="B8" s="72" t="s">
        <v>33</v>
      </c>
      <c r="C8" s="20" t="s">
        <v>34</v>
      </c>
      <c r="D8" s="20" t="s">
        <v>35</v>
      </c>
      <c r="E8" s="16">
        <v>11400</v>
      </c>
      <c r="F8" s="22">
        <v>2317.5913313952306</v>
      </c>
      <c r="G8" s="78"/>
      <c r="H8" s="68">
        <f t="shared" si="0"/>
        <v>0</v>
      </c>
      <c r="I8" s="68">
        <f t="shared" si="1"/>
        <v>0</v>
      </c>
    </row>
    <row r="9" spans="1:9" x14ac:dyDescent="0.3">
      <c r="A9" s="75"/>
      <c r="B9" s="72" t="s">
        <v>36</v>
      </c>
      <c r="C9" s="20" t="s">
        <v>37</v>
      </c>
      <c r="D9" s="20" t="s">
        <v>38</v>
      </c>
      <c r="E9" s="16">
        <v>12500</v>
      </c>
      <c r="F9" s="22">
        <v>2541.2185651263494</v>
      </c>
      <c r="G9" s="78"/>
      <c r="H9" s="68">
        <f t="shared" si="0"/>
        <v>0</v>
      </c>
      <c r="I9" s="68">
        <f t="shared" si="1"/>
        <v>0</v>
      </c>
    </row>
    <row r="10" spans="1:9" x14ac:dyDescent="0.3">
      <c r="A10" s="75"/>
      <c r="B10" s="32"/>
      <c r="C10" s="20" t="s">
        <v>39</v>
      </c>
      <c r="D10" s="20" t="s">
        <v>40</v>
      </c>
      <c r="E10" s="16">
        <v>16425</v>
      </c>
      <c r="F10" s="22">
        <v>3339.1611945760233</v>
      </c>
      <c r="G10" s="78"/>
      <c r="H10" s="68">
        <f t="shared" si="0"/>
        <v>0</v>
      </c>
      <c r="I10" s="68">
        <f t="shared" si="1"/>
        <v>0</v>
      </c>
    </row>
    <row r="11" spans="1:9" x14ac:dyDescent="0.3">
      <c r="A11" s="75"/>
      <c r="B11" s="32"/>
      <c r="C11" s="20" t="s">
        <v>41</v>
      </c>
      <c r="D11" s="20" t="s">
        <v>42</v>
      </c>
      <c r="E11" s="16">
        <v>18209.28</v>
      </c>
      <c r="F11" s="22">
        <v>3701.9008314867142</v>
      </c>
      <c r="G11" s="78"/>
      <c r="H11" s="68">
        <f t="shared" si="0"/>
        <v>0</v>
      </c>
      <c r="I11" s="68">
        <f t="shared" si="1"/>
        <v>0</v>
      </c>
    </row>
    <row r="12" spans="1:9" x14ac:dyDescent="0.3">
      <c r="A12" s="75"/>
      <c r="B12" s="19" t="s">
        <v>43</v>
      </c>
      <c r="C12" s="20" t="s">
        <v>44</v>
      </c>
      <c r="D12" s="20" t="s">
        <v>45</v>
      </c>
      <c r="E12" s="16">
        <v>1200</v>
      </c>
      <c r="F12" s="22">
        <v>243.95698225212956</v>
      </c>
      <c r="G12" s="78"/>
      <c r="H12" s="68">
        <f t="shared" si="0"/>
        <v>0</v>
      </c>
      <c r="I12" s="68">
        <f t="shared" si="1"/>
        <v>0</v>
      </c>
    </row>
    <row r="13" spans="1:9" x14ac:dyDescent="0.3">
      <c r="A13" s="75"/>
      <c r="B13" s="32"/>
      <c r="C13" s="20" t="s">
        <v>46</v>
      </c>
      <c r="D13" s="20" t="s">
        <v>47</v>
      </c>
      <c r="E13" s="16">
        <v>1875</v>
      </c>
      <c r="F13" s="22">
        <v>381.18278476895244</v>
      </c>
      <c r="G13" s="78"/>
      <c r="H13" s="68">
        <f t="shared" si="0"/>
        <v>0</v>
      </c>
      <c r="I13" s="68">
        <f t="shared" si="1"/>
        <v>0</v>
      </c>
    </row>
    <row r="14" spans="1:9" s="59" customFormat="1" x14ac:dyDescent="0.3">
      <c r="A14" s="101">
        <v>3</v>
      </c>
      <c r="B14" s="105" t="s">
        <v>48</v>
      </c>
      <c r="C14" s="102"/>
      <c r="D14" s="103"/>
      <c r="E14" s="104"/>
      <c r="F14" s="104"/>
      <c r="G14" s="103"/>
      <c r="H14" s="104">
        <f t="shared" si="0"/>
        <v>0</v>
      </c>
      <c r="I14" s="104">
        <f t="shared" si="1"/>
        <v>0</v>
      </c>
    </row>
    <row r="15" spans="1:9" x14ac:dyDescent="0.3">
      <c r="A15" s="75"/>
      <c r="B15" s="71" t="s">
        <v>49</v>
      </c>
      <c r="C15" s="19" t="s">
        <v>50</v>
      </c>
      <c r="D15" s="24" t="s">
        <v>51</v>
      </c>
      <c r="E15" s="68">
        <v>3712</v>
      </c>
      <c r="F15" s="68">
        <v>754.64</v>
      </c>
      <c r="G15" s="78"/>
      <c r="H15" s="68">
        <f t="shared" si="0"/>
        <v>0</v>
      </c>
      <c r="I15" s="68">
        <f t="shared" si="1"/>
        <v>0</v>
      </c>
    </row>
    <row r="16" spans="1:9" x14ac:dyDescent="0.3">
      <c r="A16" s="75"/>
      <c r="B16" s="72" t="s">
        <v>52</v>
      </c>
      <c r="C16" s="19" t="s">
        <v>53</v>
      </c>
      <c r="D16" s="24" t="s">
        <v>54</v>
      </c>
      <c r="E16" s="68">
        <v>3870</v>
      </c>
      <c r="F16" s="68">
        <v>786.76</v>
      </c>
      <c r="G16" s="78"/>
      <c r="H16" s="68">
        <f t="shared" si="0"/>
        <v>0</v>
      </c>
      <c r="I16" s="68">
        <f t="shared" si="1"/>
        <v>0</v>
      </c>
    </row>
    <row r="17" spans="1:9" x14ac:dyDescent="0.3">
      <c r="A17" s="75"/>
      <c r="B17" s="32"/>
      <c r="C17" s="19" t="s">
        <v>55</v>
      </c>
      <c r="D17" s="24" t="s">
        <v>54</v>
      </c>
      <c r="E17" s="68">
        <v>3466</v>
      </c>
      <c r="F17" s="68">
        <v>704.63</v>
      </c>
      <c r="G17" s="78"/>
      <c r="H17" s="68">
        <f t="shared" si="0"/>
        <v>0</v>
      </c>
      <c r="I17" s="68">
        <f t="shared" si="1"/>
        <v>0</v>
      </c>
    </row>
    <row r="18" spans="1:9" x14ac:dyDescent="0.3">
      <c r="A18" s="75"/>
      <c r="B18" s="32"/>
      <c r="C18" s="19" t="s">
        <v>56</v>
      </c>
      <c r="D18" s="24" t="s">
        <v>57</v>
      </c>
      <c r="E18" s="68">
        <v>3294</v>
      </c>
      <c r="F18" s="68">
        <v>669.66</v>
      </c>
      <c r="G18" s="78"/>
      <c r="H18" s="68">
        <f t="shared" si="0"/>
        <v>0</v>
      </c>
      <c r="I18" s="68">
        <f t="shared" si="1"/>
        <v>0</v>
      </c>
    </row>
    <row r="19" spans="1:9" x14ac:dyDescent="0.3">
      <c r="A19" s="75"/>
      <c r="B19" s="32"/>
      <c r="C19" s="19" t="s">
        <v>58</v>
      </c>
      <c r="D19" s="31" t="s">
        <v>59</v>
      </c>
      <c r="E19" s="68">
        <v>5394</v>
      </c>
      <c r="F19" s="68">
        <v>1096.5899999999999</v>
      </c>
      <c r="G19" s="78"/>
      <c r="H19" s="68">
        <f t="shared" si="0"/>
        <v>0</v>
      </c>
      <c r="I19" s="68">
        <f t="shared" si="1"/>
        <v>0</v>
      </c>
    </row>
    <row r="20" spans="1:9" x14ac:dyDescent="0.3">
      <c r="A20" s="75"/>
      <c r="B20" s="32"/>
      <c r="C20" s="19" t="s">
        <v>60</v>
      </c>
      <c r="D20" s="24" t="s">
        <v>61</v>
      </c>
      <c r="E20" s="68">
        <v>3196</v>
      </c>
      <c r="F20" s="68">
        <v>649.74</v>
      </c>
      <c r="G20" s="78"/>
      <c r="H20" s="68">
        <f t="shared" si="0"/>
        <v>0</v>
      </c>
      <c r="I20" s="68">
        <f t="shared" si="1"/>
        <v>0</v>
      </c>
    </row>
    <row r="21" spans="1:9" x14ac:dyDescent="0.3">
      <c r="A21" s="75"/>
      <c r="B21" s="32"/>
      <c r="C21" s="19" t="s">
        <v>62</v>
      </c>
      <c r="D21" s="24" t="s">
        <v>63</v>
      </c>
      <c r="E21" s="68">
        <v>3648</v>
      </c>
      <c r="F21" s="68">
        <v>741.63</v>
      </c>
      <c r="G21" s="78"/>
      <c r="H21" s="68">
        <f t="shared" si="0"/>
        <v>0</v>
      </c>
      <c r="I21" s="68">
        <f t="shared" si="1"/>
        <v>0</v>
      </c>
    </row>
    <row r="22" spans="1:9" ht="28.8" x14ac:dyDescent="0.3">
      <c r="A22" s="75"/>
      <c r="B22" s="32"/>
      <c r="C22" s="19" t="s">
        <v>64</v>
      </c>
      <c r="D22" s="24" t="s">
        <v>65</v>
      </c>
      <c r="E22" s="68">
        <v>3348</v>
      </c>
      <c r="F22" s="68">
        <v>680.64</v>
      </c>
      <c r="G22" s="78"/>
      <c r="H22" s="68">
        <f t="shared" si="0"/>
        <v>0</v>
      </c>
      <c r="I22" s="68">
        <f t="shared" si="1"/>
        <v>0</v>
      </c>
    </row>
    <row r="23" spans="1:9" ht="28.8" x14ac:dyDescent="0.3">
      <c r="A23" s="75"/>
      <c r="B23" s="32"/>
      <c r="C23" s="19" t="s">
        <v>66</v>
      </c>
      <c r="D23" s="24" t="s">
        <v>67</v>
      </c>
      <c r="E23" s="68">
        <v>3348</v>
      </c>
      <c r="F23" s="68">
        <v>680.64</v>
      </c>
      <c r="G23" s="78"/>
      <c r="H23" s="68">
        <f t="shared" si="0"/>
        <v>0</v>
      </c>
      <c r="I23" s="68">
        <f t="shared" si="1"/>
        <v>0</v>
      </c>
    </row>
    <row r="24" spans="1:9" x14ac:dyDescent="0.3">
      <c r="A24" s="75"/>
      <c r="B24" s="32"/>
      <c r="C24" s="19" t="s">
        <v>68</v>
      </c>
      <c r="D24" s="24" t="s">
        <v>69</v>
      </c>
      <c r="E24" s="68">
        <v>3090</v>
      </c>
      <c r="F24" s="68">
        <v>628.19000000000005</v>
      </c>
      <c r="G24" s="78"/>
      <c r="H24" s="68">
        <f t="shared" si="0"/>
        <v>0</v>
      </c>
      <c r="I24" s="68">
        <f t="shared" si="1"/>
        <v>0</v>
      </c>
    </row>
    <row r="25" spans="1:9" x14ac:dyDescent="0.3">
      <c r="A25" s="75"/>
      <c r="B25" s="32"/>
      <c r="C25" s="19" t="s">
        <v>70</v>
      </c>
      <c r="D25" s="24" t="s">
        <v>71</v>
      </c>
      <c r="E25" s="68">
        <v>3748</v>
      </c>
      <c r="F25" s="68">
        <v>761.96</v>
      </c>
      <c r="G25" s="78"/>
      <c r="H25" s="68">
        <f t="shared" si="0"/>
        <v>0</v>
      </c>
      <c r="I25" s="68">
        <f t="shared" si="1"/>
        <v>0</v>
      </c>
    </row>
    <row r="26" spans="1:9" x14ac:dyDescent="0.3">
      <c r="A26" s="75"/>
      <c r="B26" s="69" t="s">
        <v>6</v>
      </c>
      <c r="C26" s="19" t="s">
        <v>72</v>
      </c>
      <c r="D26" s="24" t="s">
        <v>73</v>
      </c>
      <c r="E26" s="68">
        <v>3172</v>
      </c>
      <c r="F26" s="68">
        <v>644.86</v>
      </c>
      <c r="G26" s="78"/>
      <c r="H26" s="68">
        <f t="shared" si="0"/>
        <v>0</v>
      </c>
      <c r="I26" s="68">
        <f t="shared" si="1"/>
        <v>0</v>
      </c>
    </row>
    <row r="27" spans="1:9" x14ac:dyDescent="0.3">
      <c r="A27" s="75"/>
      <c r="B27" s="72" t="s">
        <v>74</v>
      </c>
      <c r="C27" s="19" t="s">
        <v>75</v>
      </c>
      <c r="D27" s="24" t="s">
        <v>76</v>
      </c>
      <c r="E27" s="68">
        <v>3070</v>
      </c>
      <c r="F27" s="68">
        <v>624.12</v>
      </c>
      <c r="G27" s="78">
        <v>36</v>
      </c>
      <c r="H27" s="68">
        <f t="shared" si="0"/>
        <v>110520</v>
      </c>
      <c r="I27" s="68">
        <f t="shared" si="1"/>
        <v>22468.32</v>
      </c>
    </row>
    <row r="28" spans="1:9" x14ac:dyDescent="0.3">
      <c r="A28" s="75"/>
      <c r="B28" s="32"/>
      <c r="C28" s="19" t="s">
        <v>77</v>
      </c>
      <c r="D28" s="24" t="s">
        <v>78</v>
      </c>
      <c r="E28" s="68">
        <v>2608</v>
      </c>
      <c r="F28" s="68">
        <v>530.20000000000005</v>
      </c>
      <c r="G28" s="78"/>
      <c r="H28" s="68">
        <f t="shared" si="0"/>
        <v>0</v>
      </c>
      <c r="I28" s="68">
        <f t="shared" si="1"/>
        <v>0</v>
      </c>
    </row>
    <row r="29" spans="1:9" x14ac:dyDescent="0.3">
      <c r="A29" s="75"/>
      <c r="B29" s="32"/>
      <c r="C29" s="19" t="s">
        <v>79</v>
      </c>
      <c r="D29" s="24" t="s">
        <v>80</v>
      </c>
      <c r="E29" s="68">
        <v>2800</v>
      </c>
      <c r="F29" s="68">
        <v>569.23</v>
      </c>
      <c r="G29" s="78"/>
      <c r="H29" s="68">
        <f t="shared" si="0"/>
        <v>0</v>
      </c>
      <c r="I29" s="68">
        <f t="shared" si="1"/>
        <v>0</v>
      </c>
    </row>
    <row r="30" spans="1:9" x14ac:dyDescent="0.3">
      <c r="A30" s="75"/>
      <c r="B30" s="32"/>
      <c r="C30" s="19" t="s">
        <v>81</v>
      </c>
      <c r="D30" s="24" t="s">
        <v>82</v>
      </c>
      <c r="E30" s="68">
        <v>2926</v>
      </c>
      <c r="F30" s="68">
        <v>594.85</v>
      </c>
      <c r="G30" s="78"/>
      <c r="H30" s="68">
        <f t="shared" si="0"/>
        <v>0</v>
      </c>
      <c r="I30" s="68">
        <f t="shared" si="1"/>
        <v>0</v>
      </c>
    </row>
    <row r="31" spans="1:9" ht="28.8" x14ac:dyDescent="0.3">
      <c r="A31" s="75"/>
      <c r="B31" s="32"/>
      <c r="C31" s="19" t="s">
        <v>83</v>
      </c>
      <c r="D31" s="24" t="s">
        <v>84</v>
      </c>
      <c r="E31" s="68">
        <v>2394</v>
      </c>
      <c r="F31" s="68">
        <v>486.69</v>
      </c>
      <c r="G31" s="78"/>
      <c r="H31" s="68">
        <f t="shared" si="0"/>
        <v>0</v>
      </c>
      <c r="I31" s="68">
        <f t="shared" si="1"/>
        <v>0</v>
      </c>
    </row>
    <row r="32" spans="1:9" ht="28.8" x14ac:dyDescent="0.3">
      <c r="A32" s="75"/>
      <c r="B32" s="32"/>
      <c r="C32" s="19" t="s">
        <v>85</v>
      </c>
      <c r="D32" s="24" t="s">
        <v>86</v>
      </c>
      <c r="E32" s="68">
        <v>2434</v>
      </c>
      <c r="F32" s="68">
        <v>494.83</v>
      </c>
      <c r="G32" s="78"/>
      <c r="H32" s="68">
        <f t="shared" si="0"/>
        <v>0</v>
      </c>
      <c r="I32" s="68">
        <f t="shared" si="1"/>
        <v>0</v>
      </c>
    </row>
    <row r="33" spans="1:9" ht="28.8" x14ac:dyDescent="0.3">
      <c r="A33" s="75"/>
      <c r="B33" s="32"/>
      <c r="C33" s="19" t="s">
        <v>87</v>
      </c>
      <c r="D33" s="24" t="s">
        <v>88</v>
      </c>
      <c r="E33" s="68">
        <v>2974</v>
      </c>
      <c r="F33" s="68">
        <v>604.61</v>
      </c>
      <c r="G33" s="78"/>
      <c r="H33" s="68">
        <f t="shared" si="0"/>
        <v>0</v>
      </c>
      <c r="I33" s="68">
        <f t="shared" si="1"/>
        <v>0</v>
      </c>
    </row>
    <row r="34" spans="1:9" ht="28.8" x14ac:dyDescent="0.3">
      <c r="A34" s="75"/>
      <c r="B34" s="32"/>
      <c r="C34" s="24" t="s">
        <v>89</v>
      </c>
      <c r="D34" s="24" t="s">
        <v>90</v>
      </c>
      <c r="E34" s="68">
        <v>3450</v>
      </c>
      <c r="F34" s="68">
        <v>701.38</v>
      </c>
      <c r="G34" s="78"/>
      <c r="H34" s="68">
        <f t="shared" si="0"/>
        <v>0</v>
      </c>
      <c r="I34" s="68">
        <f t="shared" si="1"/>
        <v>0</v>
      </c>
    </row>
    <row r="35" spans="1:9" ht="28.8" x14ac:dyDescent="0.3">
      <c r="A35" s="75"/>
      <c r="B35" s="32"/>
      <c r="C35" s="24" t="s">
        <v>91</v>
      </c>
      <c r="D35" s="24" t="s">
        <v>90</v>
      </c>
      <c r="E35" s="68">
        <v>3420</v>
      </c>
      <c r="F35" s="68">
        <v>695.28</v>
      </c>
      <c r="G35" s="78"/>
      <c r="H35" s="68">
        <f t="shared" si="0"/>
        <v>0</v>
      </c>
      <c r="I35" s="68">
        <f t="shared" si="1"/>
        <v>0</v>
      </c>
    </row>
    <row r="36" spans="1:9" x14ac:dyDescent="0.3">
      <c r="A36" s="75"/>
      <c r="B36" s="32"/>
      <c r="C36" s="24" t="s">
        <v>92</v>
      </c>
      <c r="D36" s="24" t="s">
        <v>93</v>
      </c>
      <c r="E36" s="68">
        <v>3414</v>
      </c>
      <c r="F36" s="68">
        <v>694.06</v>
      </c>
      <c r="G36" s="78"/>
      <c r="H36" s="68">
        <f t="shared" si="0"/>
        <v>0</v>
      </c>
      <c r="I36" s="68">
        <f t="shared" si="1"/>
        <v>0</v>
      </c>
    </row>
    <row r="37" spans="1:9" ht="28.8" x14ac:dyDescent="0.3">
      <c r="A37" s="75"/>
      <c r="B37" s="32"/>
      <c r="C37" s="19" t="s">
        <v>94</v>
      </c>
      <c r="D37" s="24" t="s">
        <v>95</v>
      </c>
      <c r="E37" s="68">
        <v>2064</v>
      </c>
      <c r="F37" s="68">
        <v>419.61</v>
      </c>
      <c r="G37" s="78"/>
      <c r="H37" s="68">
        <f t="shared" si="0"/>
        <v>0</v>
      </c>
      <c r="I37" s="68">
        <f t="shared" si="1"/>
        <v>0</v>
      </c>
    </row>
    <row r="38" spans="1:9" x14ac:dyDescent="0.3">
      <c r="A38" s="75"/>
      <c r="B38" s="32"/>
      <c r="C38" s="19" t="s">
        <v>96</v>
      </c>
      <c r="D38" s="24" t="s">
        <v>97</v>
      </c>
      <c r="E38" s="68">
        <v>2328</v>
      </c>
      <c r="F38" s="68">
        <v>473.28</v>
      </c>
      <c r="G38" s="78"/>
      <c r="H38" s="68">
        <f t="shared" si="0"/>
        <v>0</v>
      </c>
      <c r="I38" s="68">
        <f t="shared" si="1"/>
        <v>0</v>
      </c>
    </row>
    <row r="39" spans="1:9" x14ac:dyDescent="0.3">
      <c r="A39" s="75"/>
      <c r="B39" s="32"/>
      <c r="C39" s="19" t="s">
        <v>98</v>
      </c>
      <c r="D39" s="24" t="s">
        <v>99</v>
      </c>
      <c r="E39" s="68">
        <v>2346</v>
      </c>
      <c r="F39" s="68">
        <v>476.94</v>
      </c>
      <c r="G39" s="78"/>
      <c r="H39" s="68">
        <f t="shared" si="0"/>
        <v>0</v>
      </c>
      <c r="I39" s="68">
        <f t="shared" si="1"/>
        <v>0</v>
      </c>
    </row>
    <row r="40" spans="1:9" ht="28.8" x14ac:dyDescent="0.3">
      <c r="A40" s="75"/>
      <c r="B40" s="32"/>
      <c r="C40" s="19" t="s">
        <v>100</v>
      </c>
      <c r="D40" s="24" t="s">
        <v>101</v>
      </c>
      <c r="E40" s="68">
        <v>2970</v>
      </c>
      <c r="F40" s="68">
        <v>603.79</v>
      </c>
      <c r="G40" s="78"/>
      <c r="H40" s="68">
        <f t="shared" si="0"/>
        <v>0</v>
      </c>
      <c r="I40" s="68">
        <f t="shared" si="1"/>
        <v>0</v>
      </c>
    </row>
    <row r="41" spans="1:9" ht="28.8" x14ac:dyDescent="0.3">
      <c r="A41" s="75"/>
      <c r="B41" s="32"/>
      <c r="C41" s="19" t="s">
        <v>102</v>
      </c>
      <c r="D41" s="24" t="s">
        <v>103</v>
      </c>
      <c r="E41" s="68">
        <v>2688</v>
      </c>
      <c r="F41" s="68">
        <v>546.46</v>
      </c>
      <c r="G41" s="78"/>
      <c r="H41" s="68">
        <f t="shared" si="0"/>
        <v>0</v>
      </c>
      <c r="I41" s="68">
        <f t="shared" si="1"/>
        <v>0</v>
      </c>
    </row>
    <row r="42" spans="1:9" ht="28.8" x14ac:dyDescent="0.3">
      <c r="A42" s="75"/>
      <c r="B42" s="32"/>
      <c r="C42" s="19" t="s">
        <v>104</v>
      </c>
      <c r="D42" s="24" t="s">
        <v>105</v>
      </c>
      <c r="E42" s="68">
        <v>2464</v>
      </c>
      <c r="F42" s="68">
        <v>500.93</v>
      </c>
      <c r="G42" s="78"/>
      <c r="H42" s="68">
        <f t="shared" si="0"/>
        <v>0</v>
      </c>
      <c r="I42" s="68">
        <f t="shared" si="1"/>
        <v>0</v>
      </c>
    </row>
    <row r="43" spans="1:9" ht="28.8" x14ac:dyDescent="0.3">
      <c r="A43" s="75"/>
      <c r="B43" s="32"/>
      <c r="C43" s="19" t="s">
        <v>106</v>
      </c>
      <c r="D43" s="24" t="s">
        <v>107</v>
      </c>
      <c r="E43" s="68">
        <v>2506</v>
      </c>
      <c r="F43" s="68">
        <v>509.46</v>
      </c>
      <c r="G43" s="78"/>
      <c r="H43" s="68">
        <f t="shared" si="0"/>
        <v>0</v>
      </c>
      <c r="I43" s="68">
        <f t="shared" si="1"/>
        <v>0</v>
      </c>
    </row>
    <row r="44" spans="1:9" ht="28.8" x14ac:dyDescent="0.3">
      <c r="A44" s="75"/>
      <c r="B44" s="32"/>
      <c r="C44" s="19" t="s">
        <v>108</v>
      </c>
      <c r="D44" s="24" t="s">
        <v>109</v>
      </c>
      <c r="E44" s="68">
        <v>3082</v>
      </c>
      <c r="F44" s="68">
        <v>626.55999999999995</v>
      </c>
      <c r="G44" s="78"/>
      <c r="H44" s="68">
        <f t="shared" si="0"/>
        <v>0</v>
      </c>
      <c r="I44" s="68">
        <f t="shared" si="1"/>
        <v>0</v>
      </c>
    </row>
    <row r="45" spans="1:9" ht="28.8" x14ac:dyDescent="0.3">
      <c r="A45" s="75"/>
      <c r="B45" s="32"/>
      <c r="C45" s="19" t="s">
        <v>110</v>
      </c>
      <c r="D45" s="24" t="s">
        <v>111</v>
      </c>
      <c r="E45" s="68">
        <v>4446</v>
      </c>
      <c r="F45" s="68">
        <v>903.86</v>
      </c>
      <c r="G45" s="78"/>
      <c r="H45" s="68">
        <f t="shared" si="0"/>
        <v>0</v>
      </c>
      <c r="I45" s="68">
        <f t="shared" si="1"/>
        <v>0</v>
      </c>
    </row>
    <row r="46" spans="1:9" ht="43.2" x14ac:dyDescent="0.3">
      <c r="A46" s="75">
        <v>4</v>
      </c>
      <c r="B46" s="107" t="s">
        <v>7</v>
      </c>
      <c r="C46" s="29">
        <v>28427</v>
      </c>
      <c r="D46" s="31" t="s">
        <v>112</v>
      </c>
      <c r="E46" s="68">
        <v>1080</v>
      </c>
      <c r="F46" s="68">
        <v>219.56</v>
      </c>
      <c r="G46" s="78"/>
      <c r="H46" s="68">
        <f>E46*G46</f>
        <v>0</v>
      </c>
      <c r="I46" s="68">
        <f>F46*G46</f>
        <v>0</v>
      </c>
    </row>
    <row r="47" spans="1:9" x14ac:dyDescent="0.3">
      <c r="A47" s="75">
        <v>5</v>
      </c>
      <c r="B47" s="69" t="s">
        <v>113</v>
      </c>
      <c r="C47" s="19" t="s">
        <v>114</v>
      </c>
      <c r="D47" s="24" t="s">
        <v>115</v>
      </c>
      <c r="E47" s="68">
        <v>2483.8200000000002</v>
      </c>
      <c r="F47" s="68">
        <v>504.95</v>
      </c>
      <c r="G47" s="78"/>
      <c r="H47" s="68">
        <f t="shared" si="0"/>
        <v>0</v>
      </c>
      <c r="I47" s="68">
        <f t="shared" si="1"/>
        <v>0</v>
      </c>
    </row>
    <row r="48" spans="1:9" x14ac:dyDescent="0.3">
      <c r="A48" s="75"/>
      <c r="B48" s="32"/>
      <c r="C48" s="19" t="s">
        <v>116</v>
      </c>
      <c r="D48" s="24" t="s">
        <v>117</v>
      </c>
      <c r="E48" s="68">
        <v>2292.2999999999997</v>
      </c>
      <c r="F48" s="68">
        <v>466.02</v>
      </c>
      <c r="G48" s="78"/>
      <c r="H48" s="68">
        <f t="shared" si="0"/>
        <v>0</v>
      </c>
      <c r="I48" s="68">
        <f t="shared" si="1"/>
        <v>0</v>
      </c>
    </row>
    <row r="49" spans="1:9" x14ac:dyDescent="0.3">
      <c r="A49" s="75"/>
      <c r="B49" s="32"/>
      <c r="C49" s="19" t="s">
        <v>118</v>
      </c>
      <c r="D49" s="24" t="s">
        <v>119</v>
      </c>
      <c r="E49" s="68">
        <v>2217.4199999999996</v>
      </c>
      <c r="F49" s="68">
        <v>450.8</v>
      </c>
      <c r="G49" s="78"/>
      <c r="H49" s="68">
        <f t="shared" si="0"/>
        <v>0</v>
      </c>
      <c r="I49" s="68">
        <f t="shared" si="1"/>
        <v>0</v>
      </c>
    </row>
    <row r="50" spans="1:9" x14ac:dyDescent="0.3">
      <c r="A50" s="75"/>
      <c r="B50" s="32"/>
      <c r="C50" s="19" t="s">
        <v>120</v>
      </c>
      <c r="D50" s="24" t="s">
        <v>121</v>
      </c>
      <c r="E50" s="68">
        <v>2325.4199999999996</v>
      </c>
      <c r="F50" s="68">
        <v>472.75</v>
      </c>
      <c r="G50" s="78"/>
      <c r="H50" s="68">
        <f t="shared" si="0"/>
        <v>0</v>
      </c>
      <c r="I50" s="68">
        <f t="shared" si="1"/>
        <v>0</v>
      </c>
    </row>
    <row r="51" spans="1:9" x14ac:dyDescent="0.3">
      <c r="A51" s="75"/>
      <c r="B51" s="32"/>
      <c r="C51" s="81" t="s">
        <v>122</v>
      </c>
      <c r="D51" s="80" t="s">
        <v>123</v>
      </c>
      <c r="E51" s="68">
        <v>3756</v>
      </c>
      <c r="F51" s="68">
        <v>763.59</v>
      </c>
      <c r="G51" s="78"/>
      <c r="H51" s="68">
        <f t="shared" si="0"/>
        <v>0</v>
      </c>
      <c r="I51" s="68">
        <f t="shared" si="1"/>
        <v>0</v>
      </c>
    </row>
    <row r="52" spans="1:9" x14ac:dyDescent="0.3">
      <c r="A52" s="75"/>
      <c r="B52" s="32"/>
      <c r="C52" s="79" t="s">
        <v>116</v>
      </c>
      <c r="D52" s="80" t="s">
        <v>124</v>
      </c>
      <c r="E52" s="68">
        <v>2340</v>
      </c>
      <c r="F52" s="68">
        <v>475.72</v>
      </c>
      <c r="G52" s="78"/>
      <c r="H52" s="68">
        <f t="shared" si="0"/>
        <v>0</v>
      </c>
      <c r="I52" s="68">
        <f t="shared" si="1"/>
        <v>0</v>
      </c>
    </row>
    <row r="53" spans="1:9" x14ac:dyDescent="0.3">
      <c r="A53" s="75"/>
      <c r="B53" s="32"/>
      <c r="C53" s="82" t="s">
        <v>125</v>
      </c>
      <c r="D53" s="80" t="s">
        <v>126</v>
      </c>
      <c r="E53" s="68">
        <v>3360</v>
      </c>
      <c r="F53" s="68">
        <v>683.08</v>
      </c>
      <c r="G53" s="78"/>
      <c r="H53" s="68">
        <f t="shared" si="0"/>
        <v>0</v>
      </c>
      <c r="I53" s="68">
        <f t="shared" si="1"/>
        <v>0</v>
      </c>
    </row>
    <row r="54" spans="1:9" x14ac:dyDescent="0.3">
      <c r="A54" s="75"/>
      <c r="B54" s="32"/>
      <c r="C54" s="32" t="s">
        <v>127</v>
      </c>
      <c r="D54" s="80" t="s">
        <v>128</v>
      </c>
      <c r="E54" s="68">
        <v>2070</v>
      </c>
      <c r="F54" s="68">
        <v>420.83</v>
      </c>
      <c r="G54" s="78"/>
      <c r="H54" s="68">
        <f t="shared" si="0"/>
        <v>0</v>
      </c>
      <c r="I54" s="68">
        <f t="shared" si="1"/>
        <v>0</v>
      </c>
    </row>
    <row r="55" spans="1:9" x14ac:dyDescent="0.3">
      <c r="A55" s="75"/>
      <c r="B55" s="32"/>
      <c r="C55" s="32" t="s">
        <v>129</v>
      </c>
      <c r="D55" s="80" t="s">
        <v>130</v>
      </c>
      <c r="E55" s="68">
        <v>1710</v>
      </c>
      <c r="F55" s="68">
        <v>347.64</v>
      </c>
      <c r="G55" s="78"/>
      <c r="H55" s="68">
        <f t="shared" si="0"/>
        <v>0</v>
      </c>
      <c r="I55" s="68">
        <f t="shared" si="1"/>
        <v>0</v>
      </c>
    </row>
    <row r="56" spans="1:9" x14ac:dyDescent="0.3">
      <c r="A56" s="75"/>
      <c r="B56" s="32"/>
      <c r="C56" s="83" t="s">
        <v>131</v>
      </c>
      <c r="D56" s="84" t="s">
        <v>132</v>
      </c>
      <c r="E56" s="68">
        <v>2994.2000000000003</v>
      </c>
      <c r="F56" s="68">
        <v>608.71</v>
      </c>
      <c r="G56" s="78"/>
      <c r="H56" s="68">
        <f t="shared" si="0"/>
        <v>0</v>
      </c>
      <c r="I56" s="68">
        <f t="shared" si="1"/>
        <v>0</v>
      </c>
    </row>
    <row r="57" spans="1:9" x14ac:dyDescent="0.3">
      <c r="A57" s="75"/>
      <c r="B57" s="32"/>
      <c r="C57" s="83" t="s">
        <v>133</v>
      </c>
      <c r="D57" s="84" t="s">
        <v>134</v>
      </c>
      <c r="E57" s="68">
        <v>5211.3600000000006</v>
      </c>
      <c r="F57" s="68">
        <v>1059.46</v>
      </c>
      <c r="G57" s="78"/>
      <c r="H57" s="68">
        <f t="shared" si="0"/>
        <v>0</v>
      </c>
      <c r="I57" s="68">
        <f t="shared" si="1"/>
        <v>0</v>
      </c>
    </row>
    <row r="58" spans="1:9" x14ac:dyDescent="0.3">
      <c r="A58" s="75"/>
      <c r="B58" s="32"/>
      <c r="C58" s="83" t="s">
        <v>135</v>
      </c>
      <c r="D58" s="84" t="s">
        <v>136</v>
      </c>
      <c r="E58" s="68">
        <v>4561.7000000000007</v>
      </c>
      <c r="F58" s="68">
        <v>927.38</v>
      </c>
      <c r="G58" s="78"/>
      <c r="H58" s="68">
        <f t="shared" si="0"/>
        <v>0</v>
      </c>
      <c r="I58" s="68">
        <f t="shared" si="1"/>
        <v>0</v>
      </c>
    </row>
    <row r="59" spans="1:9" x14ac:dyDescent="0.3">
      <c r="A59" s="75">
        <v>6</v>
      </c>
      <c r="B59" s="69" t="s">
        <v>137</v>
      </c>
      <c r="C59" s="29" t="s">
        <v>138</v>
      </c>
      <c r="D59" s="30" t="s">
        <v>139</v>
      </c>
      <c r="E59" s="68">
        <v>1008</v>
      </c>
      <c r="F59" s="68">
        <v>204.92</v>
      </c>
      <c r="G59" s="78"/>
      <c r="H59" s="68">
        <f t="shared" si="0"/>
        <v>0</v>
      </c>
      <c r="I59" s="68">
        <f t="shared" si="1"/>
        <v>0</v>
      </c>
    </row>
    <row r="60" spans="1:9" x14ac:dyDescent="0.3">
      <c r="A60" s="75">
        <v>7</v>
      </c>
      <c r="B60" s="69" t="s">
        <v>140</v>
      </c>
      <c r="C60" s="32" t="s">
        <v>141</v>
      </c>
      <c r="D60" s="34" t="s">
        <v>142</v>
      </c>
      <c r="E60" s="68">
        <v>780</v>
      </c>
      <c r="F60" s="68">
        <v>158.57</v>
      </c>
      <c r="G60" s="78"/>
      <c r="H60" s="68">
        <f t="shared" si="0"/>
        <v>0</v>
      </c>
      <c r="I60" s="68">
        <f t="shared" si="1"/>
        <v>0</v>
      </c>
    </row>
    <row r="61" spans="1:9" x14ac:dyDescent="0.3">
      <c r="A61" s="86"/>
      <c r="B61" s="36"/>
      <c r="C61" s="36" t="s">
        <v>143</v>
      </c>
      <c r="D61" s="11" t="s">
        <v>144</v>
      </c>
      <c r="E61" s="91">
        <v>1700</v>
      </c>
      <c r="F61" s="91">
        <v>345.61</v>
      </c>
      <c r="G61" s="97"/>
      <c r="H61" s="91">
        <f t="shared" si="0"/>
        <v>0</v>
      </c>
      <c r="I61" s="91">
        <f t="shared" si="1"/>
        <v>0</v>
      </c>
    </row>
    <row r="62" spans="1:9" x14ac:dyDescent="0.3">
      <c r="A62" s="194"/>
      <c r="B62" s="195"/>
      <c r="C62" s="195"/>
      <c r="D62" s="197" t="s">
        <v>398</v>
      </c>
      <c r="E62" s="196"/>
      <c r="F62" s="196"/>
      <c r="G62" s="195"/>
      <c r="H62" s="196">
        <f>SUM(H6:H61)</f>
        <v>151772</v>
      </c>
      <c r="I62" s="196">
        <f>SUM(I6:I61)</f>
        <v>30854.747859887371</v>
      </c>
    </row>
    <row r="64" spans="1:9" s="55" customFormat="1" x14ac:dyDescent="0.3">
      <c r="A64" s="73"/>
      <c r="B64" s="85" t="s">
        <v>145</v>
      </c>
      <c r="E64" s="77"/>
      <c r="F64" s="77"/>
    </row>
    <row r="65" spans="1:9" ht="129.6" x14ac:dyDescent="0.3">
      <c r="A65" s="86"/>
      <c r="B65" s="87" t="s">
        <v>146</v>
      </c>
      <c r="C65" s="88" t="s">
        <v>147</v>
      </c>
      <c r="D65" s="89" t="s">
        <v>148</v>
      </c>
      <c r="E65" s="90">
        <v>650</v>
      </c>
      <c r="F65" s="91">
        <f>E65/4.9189</f>
        <v>132.14336538657017</v>
      </c>
      <c r="G65" s="78"/>
      <c r="H65" s="91">
        <f>G65*E65</f>
        <v>0</v>
      </c>
      <c r="I65" s="91">
        <f>F65*G65</f>
        <v>0</v>
      </c>
    </row>
    <row r="66" spans="1:9" x14ac:dyDescent="0.3">
      <c r="A66" s="75"/>
      <c r="B66" s="32" t="s">
        <v>149</v>
      </c>
      <c r="C66" s="32"/>
      <c r="D66" s="32" t="s">
        <v>150</v>
      </c>
      <c r="E66" s="92">
        <v>900</v>
      </c>
      <c r="F66" s="68">
        <f>E66/4.9189</f>
        <v>182.96773668909717</v>
      </c>
      <c r="G66" s="78"/>
      <c r="H66" s="68">
        <f>G66*E66</f>
        <v>0</v>
      </c>
      <c r="I66" s="68">
        <f>F66*G66</f>
        <v>0</v>
      </c>
    </row>
    <row r="67" spans="1:9" x14ac:dyDescent="0.3">
      <c r="A67" s="194"/>
      <c r="B67" s="195"/>
      <c r="C67" s="195"/>
      <c r="D67" s="197" t="s">
        <v>399</v>
      </c>
      <c r="E67" s="196"/>
      <c r="F67" s="196"/>
      <c r="G67" s="195"/>
      <c r="H67" s="196">
        <f t="shared" ref="H67:I67" si="2">SUM(H65:H66)</f>
        <v>0</v>
      </c>
      <c r="I67" s="196">
        <f t="shared" si="2"/>
        <v>0</v>
      </c>
    </row>
    <row r="69" spans="1:9" s="55" customFormat="1" x14ac:dyDescent="0.3">
      <c r="A69" s="73"/>
      <c r="B69" s="55" t="s">
        <v>151</v>
      </c>
      <c r="E69" s="77"/>
      <c r="F69" s="77"/>
    </row>
    <row r="70" spans="1:9" ht="27.6" x14ac:dyDescent="0.3">
      <c r="A70" s="119" t="s">
        <v>18</v>
      </c>
      <c r="B70" s="120" t="s">
        <v>19</v>
      </c>
      <c r="C70" s="120" t="s">
        <v>152</v>
      </c>
      <c r="D70" s="120" t="s">
        <v>153</v>
      </c>
      <c r="E70" s="123" t="s">
        <v>154</v>
      </c>
      <c r="F70" s="123" t="s">
        <v>155</v>
      </c>
      <c r="G70" s="122" t="s">
        <v>24</v>
      </c>
      <c r="H70" s="122" t="s">
        <v>25</v>
      </c>
      <c r="I70" s="122" t="s">
        <v>26</v>
      </c>
    </row>
    <row r="71" spans="1:9" x14ac:dyDescent="0.3">
      <c r="A71" s="37" t="s">
        <v>156</v>
      </c>
      <c r="B71" s="38"/>
      <c r="C71" s="44"/>
      <c r="D71" s="41"/>
      <c r="G71" s="67"/>
    </row>
    <row r="72" spans="1:9" ht="27.6" x14ac:dyDescent="0.3">
      <c r="A72" s="75"/>
      <c r="B72" s="93" t="s">
        <v>157</v>
      </c>
      <c r="C72" s="139"/>
      <c r="D72" s="139" t="s">
        <v>158</v>
      </c>
      <c r="E72" s="96">
        <v>807</v>
      </c>
      <c r="F72" s="91">
        <f>E72/4.9189</f>
        <v>164.06107056455713</v>
      </c>
      <c r="G72" s="108"/>
      <c r="H72" s="68">
        <f>E72*G72</f>
        <v>0</v>
      </c>
      <c r="I72" s="68">
        <f>F72*G72</f>
        <v>0</v>
      </c>
    </row>
    <row r="73" spans="1:9" ht="53.25" customHeight="1" x14ac:dyDescent="0.3">
      <c r="A73" s="75"/>
      <c r="B73" s="94" t="s">
        <v>159</v>
      </c>
      <c r="C73" s="139"/>
      <c r="D73" s="139" t="s">
        <v>158</v>
      </c>
      <c r="E73" s="95">
        <v>1202.8</v>
      </c>
      <c r="F73" s="68">
        <f t="shared" ref="F73:F76" si="3">E73/4.9189</f>
        <v>244.52621521071785</v>
      </c>
      <c r="G73" s="78"/>
      <c r="H73" s="68">
        <f t="shared" ref="H73" si="4">E73*G73</f>
        <v>0</v>
      </c>
      <c r="I73" s="68">
        <f t="shared" ref="I73" si="5">F73*G73</f>
        <v>0</v>
      </c>
    </row>
    <row r="74" spans="1:9" x14ac:dyDescent="0.3">
      <c r="A74" s="98" t="s">
        <v>161</v>
      </c>
      <c r="B74" s="99"/>
      <c r="C74" s="99"/>
      <c r="D74" s="100"/>
      <c r="E74" s="91"/>
      <c r="F74" s="91"/>
      <c r="G74" s="91"/>
      <c r="H74" s="36"/>
      <c r="I74" s="36"/>
    </row>
    <row r="75" spans="1:9" x14ac:dyDescent="0.3">
      <c r="A75" s="75"/>
      <c r="B75" s="32" t="s">
        <v>162</v>
      </c>
      <c r="C75" s="32"/>
      <c r="D75" s="32" t="s">
        <v>163</v>
      </c>
      <c r="E75" s="68">
        <v>280</v>
      </c>
      <c r="F75" s="68">
        <f t="shared" si="3"/>
        <v>56.92329585883023</v>
      </c>
      <c r="G75" s="78"/>
      <c r="H75" s="68">
        <f t="shared" ref="H75" si="6">E75*G75</f>
        <v>0</v>
      </c>
      <c r="I75" s="68">
        <f t="shared" ref="I75" si="7">F75*G75</f>
        <v>0</v>
      </c>
    </row>
    <row r="76" spans="1:9" x14ac:dyDescent="0.3">
      <c r="A76" s="86"/>
      <c r="B76" s="36" t="s">
        <v>164</v>
      </c>
      <c r="C76" s="36"/>
      <c r="D76" s="36" t="s">
        <v>165</v>
      </c>
      <c r="E76" s="91">
        <v>165</v>
      </c>
      <c r="F76" s="91">
        <f t="shared" si="3"/>
        <v>33.544085059667815</v>
      </c>
      <c r="G76" s="97"/>
      <c r="H76" s="91">
        <f t="shared" ref="H76" si="8">E76*G76</f>
        <v>0</v>
      </c>
      <c r="I76" s="91">
        <f t="shared" ref="I76" si="9">F76*G76</f>
        <v>0</v>
      </c>
    </row>
    <row r="77" spans="1:9" x14ac:dyDescent="0.3">
      <c r="A77" s="199"/>
      <c r="B77" s="200"/>
      <c r="C77" s="200"/>
      <c r="D77" s="202" t="s">
        <v>400</v>
      </c>
      <c r="E77" s="201"/>
      <c r="F77" s="201"/>
      <c r="G77" s="200"/>
      <c r="H77" s="201">
        <f t="shared" ref="H77:I77" si="10">SUM(H75:H76)</f>
        <v>0</v>
      </c>
      <c r="I77" s="201">
        <f t="shared" si="10"/>
        <v>0</v>
      </c>
    </row>
    <row r="79" spans="1:9" x14ac:dyDescent="0.3">
      <c r="A79" s="115"/>
      <c r="B79" s="116"/>
      <c r="C79" s="116"/>
      <c r="D79" s="224" t="s">
        <v>166</v>
      </c>
      <c r="E79" s="225"/>
      <c r="F79" s="226"/>
      <c r="G79" s="117"/>
      <c r="H79" s="118">
        <f>H77+H67+H62</f>
        <v>151772</v>
      </c>
      <c r="I79" s="118">
        <f>I77+I67+I62</f>
        <v>30854.747859887371</v>
      </c>
    </row>
  </sheetData>
  <mergeCells count="1">
    <mergeCell ref="D79:F79"/>
  </mergeCells>
  <hyperlinks>
    <hyperlink ref="C65" r:id="rId1" xr:uid="{0D3B31EE-3C63-41B4-B52C-5762878EC7A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B9E5E-93F1-4A4A-9199-BF2E1933B7A6}">
  <sheetPr>
    <tabColor theme="4" tint="0.39997558519241921"/>
  </sheetPr>
  <dimension ref="A1:I108"/>
  <sheetViews>
    <sheetView workbookViewId="0">
      <pane ySplit="5" topLeftCell="A63" activePane="bottomLeft" state="frozen"/>
      <selection pane="bottomLeft" activeCell="D77" sqref="D77"/>
    </sheetView>
  </sheetViews>
  <sheetFormatPr defaultRowHeight="14.4" x14ac:dyDescent="0.3"/>
  <cols>
    <col min="1" max="1" width="7.77734375" style="74" customWidth="1"/>
    <col min="2" max="2" width="46.21875" customWidth="1"/>
    <col min="3" max="3" width="17.77734375" customWidth="1"/>
    <col min="4" max="4" width="59.5546875" customWidth="1"/>
    <col min="5" max="5" width="16" customWidth="1"/>
    <col min="6" max="6" width="18.21875" customWidth="1"/>
    <col min="8" max="8" width="18" customWidth="1"/>
    <col min="9" max="9" width="17.33203125" customWidth="1"/>
  </cols>
  <sheetData>
    <row r="1" spans="1:9" s="59" customFormat="1" x14ac:dyDescent="0.3">
      <c r="A1" s="73"/>
      <c r="B1" s="106" t="s">
        <v>167</v>
      </c>
      <c r="C1" s="55"/>
      <c r="D1" s="55"/>
      <c r="E1" s="77"/>
      <c r="F1" s="77"/>
      <c r="G1" s="55"/>
      <c r="H1" s="55"/>
      <c r="I1" s="55"/>
    </row>
    <row r="2" spans="1:9" s="59" customFormat="1" x14ac:dyDescent="0.3">
      <c r="A2" s="73"/>
      <c r="B2" s="106" t="s">
        <v>17</v>
      </c>
      <c r="C2" s="55"/>
      <c r="D2" s="55"/>
      <c r="E2" s="77"/>
      <c r="F2" s="77"/>
      <c r="G2" s="55"/>
      <c r="H2" s="55"/>
      <c r="I2" s="55"/>
    </row>
    <row r="3" spans="1:9" s="59" customFormat="1" x14ac:dyDescent="0.3">
      <c r="A3" s="73"/>
      <c r="B3" s="106"/>
      <c r="C3" s="55"/>
      <c r="D3" s="55"/>
      <c r="E3" s="77"/>
      <c r="F3" s="77"/>
      <c r="G3" s="55"/>
      <c r="H3" s="55"/>
      <c r="I3" s="55"/>
    </row>
    <row r="4" spans="1:9" s="59" customFormat="1" ht="6.45" customHeight="1" x14ac:dyDescent="0.3">
      <c r="A4" s="73"/>
      <c r="B4" s="66"/>
      <c r="C4" s="55"/>
      <c r="D4" s="55"/>
      <c r="E4" s="77"/>
      <c r="F4" s="77"/>
      <c r="G4" s="55"/>
      <c r="H4" s="55"/>
      <c r="I4" s="55"/>
    </row>
    <row r="5" spans="1:9" s="1" customFormat="1" ht="27.6" x14ac:dyDescent="0.3">
      <c r="A5" s="119" t="s">
        <v>18</v>
      </c>
      <c r="B5" s="120" t="s">
        <v>19</v>
      </c>
      <c r="C5" s="120" t="s">
        <v>20</v>
      </c>
      <c r="D5" s="120" t="s">
        <v>153</v>
      </c>
      <c r="E5" s="121" t="s">
        <v>22</v>
      </c>
      <c r="F5" s="121" t="s">
        <v>23</v>
      </c>
      <c r="G5" s="122" t="s">
        <v>24</v>
      </c>
      <c r="H5" s="122" t="s">
        <v>25</v>
      </c>
      <c r="I5" s="122" t="s">
        <v>26</v>
      </c>
    </row>
    <row r="6" spans="1:9" x14ac:dyDescent="0.3">
      <c r="A6" s="75">
        <v>1</v>
      </c>
      <c r="B6" s="69" t="s">
        <v>27</v>
      </c>
      <c r="C6" s="20" t="s">
        <v>28</v>
      </c>
      <c r="D6" s="20" t="s">
        <v>29</v>
      </c>
      <c r="E6" s="16">
        <v>9040</v>
      </c>
      <c r="F6" s="22">
        <v>1837.8092662993758</v>
      </c>
      <c r="G6" s="78"/>
      <c r="H6" s="68">
        <f>E6*G6</f>
        <v>0</v>
      </c>
      <c r="I6" s="68">
        <f>F6*G6</f>
        <v>0</v>
      </c>
    </row>
    <row r="7" spans="1:9" x14ac:dyDescent="0.3">
      <c r="A7" s="75">
        <v>2</v>
      </c>
      <c r="B7" s="32" t="s">
        <v>30</v>
      </c>
      <c r="C7" s="20" t="s">
        <v>31</v>
      </c>
      <c r="D7" s="20" t="s">
        <v>32</v>
      </c>
      <c r="E7" s="16">
        <v>10313</v>
      </c>
      <c r="F7" s="22">
        <v>2096.6069649718434</v>
      </c>
      <c r="G7" s="78"/>
      <c r="H7" s="68">
        <f t="shared" ref="H7:H45" si="0">E7*G7</f>
        <v>0</v>
      </c>
      <c r="I7" s="68">
        <f t="shared" ref="I7:I45" si="1">F7*G7</f>
        <v>0</v>
      </c>
    </row>
    <row r="8" spans="1:9" x14ac:dyDescent="0.3">
      <c r="A8" s="75"/>
      <c r="B8" s="72" t="s">
        <v>33</v>
      </c>
      <c r="C8" s="20" t="s">
        <v>34</v>
      </c>
      <c r="D8" s="20" t="s">
        <v>35</v>
      </c>
      <c r="E8" s="16">
        <v>11400</v>
      </c>
      <c r="F8" s="22">
        <v>2317.5913313952306</v>
      </c>
      <c r="G8" s="78"/>
      <c r="H8" s="68">
        <f t="shared" si="0"/>
        <v>0</v>
      </c>
      <c r="I8" s="68">
        <f t="shared" si="1"/>
        <v>0</v>
      </c>
    </row>
    <row r="9" spans="1:9" x14ac:dyDescent="0.3">
      <c r="A9" s="75"/>
      <c r="B9" s="72" t="s">
        <v>36</v>
      </c>
      <c r="C9" s="20" t="s">
        <v>37</v>
      </c>
      <c r="D9" s="20" t="s">
        <v>38</v>
      </c>
      <c r="E9" s="16">
        <v>12500</v>
      </c>
      <c r="F9" s="22">
        <v>2541.2185651263494</v>
      </c>
      <c r="G9" s="78"/>
      <c r="H9" s="68">
        <f t="shared" si="0"/>
        <v>0</v>
      </c>
      <c r="I9" s="68">
        <f t="shared" si="1"/>
        <v>0</v>
      </c>
    </row>
    <row r="10" spans="1:9" x14ac:dyDescent="0.3">
      <c r="A10" s="75"/>
      <c r="B10" s="32"/>
      <c r="C10" s="20" t="s">
        <v>39</v>
      </c>
      <c r="D10" s="20" t="s">
        <v>40</v>
      </c>
      <c r="E10" s="16">
        <v>16425</v>
      </c>
      <c r="F10" s="22">
        <v>3339.1611945760233</v>
      </c>
      <c r="G10" s="78"/>
      <c r="H10" s="68">
        <f t="shared" si="0"/>
        <v>0</v>
      </c>
      <c r="I10" s="68">
        <f t="shared" si="1"/>
        <v>0</v>
      </c>
    </row>
    <row r="11" spans="1:9" x14ac:dyDescent="0.3">
      <c r="A11" s="75"/>
      <c r="B11" s="32"/>
      <c r="C11" s="20" t="s">
        <v>41</v>
      </c>
      <c r="D11" s="20" t="s">
        <v>42</v>
      </c>
      <c r="E11" s="16">
        <v>18209.28</v>
      </c>
      <c r="F11" s="22">
        <v>3701.9008314867142</v>
      </c>
      <c r="G11" s="78"/>
      <c r="H11" s="68">
        <f t="shared" si="0"/>
        <v>0</v>
      </c>
      <c r="I11" s="68">
        <f t="shared" si="1"/>
        <v>0</v>
      </c>
    </row>
    <row r="12" spans="1:9" x14ac:dyDescent="0.3">
      <c r="A12" s="75"/>
      <c r="B12" s="19" t="s">
        <v>43</v>
      </c>
      <c r="C12" s="20" t="s">
        <v>44</v>
      </c>
      <c r="D12" s="20" t="s">
        <v>45</v>
      </c>
      <c r="E12" s="16">
        <v>1200</v>
      </c>
      <c r="F12" s="22">
        <v>243.95698225212956</v>
      </c>
      <c r="G12" s="78"/>
      <c r="H12" s="68">
        <f t="shared" si="0"/>
        <v>0</v>
      </c>
      <c r="I12" s="68">
        <f t="shared" si="1"/>
        <v>0</v>
      </c>
    </row>
    <row r="13" spans="1:9" x14ac:dyDescent="0.3">
      <c r="A13" s="75"/>
      <c r="B13" s="32"/>
      <c r="C13" s="20" t="s">
        <v>46</v>
      </c>
      <c r="D13" s="20" t="s">
        <v>47</v>
      </c>
      <c r="E13" s="16">
        <v>1875</v>
      </c>
      <c r="F13" s="22">
        <v>381.18278476895244</v>
      </c>
      <c r="G13" s="78"/>
      <c r="H13" s="68">
        <f t="shared" si="0"/>
        <v>0</v>
      </c>
      <c r="I13" s="68">
        <f t="shared" si="1"/>
        <v>0</v>
      </c>
    </row>
    <row r="14" spans="1:9" s="59" customFormat="1" x14ac:dyDescent="0.3">
      <c r="A14" s="101">
        <v>3</v>
      </c>
      <c r="B14" s="105" t="s">
        <v>168</v>
      </c>
      <c r="C14" s="102"/>
      <c r="D14" s="103"/>
      <c r="E14" s="104"/>
      <c r="F14" s="104"/>
      <c r="G14" s="103"/>
      <c r="H14" s="104">
        <f t="shared" si="0"/>
        <v>0</v>
      </c>
      <c r="I14" s="104">
        <f t="shared" si="1"/>
        <v>0</v>
      </c>
    </row>
    <row r="15" spans="1:9" ht="28.8" x14ac:dyDescent="0.3">
      <c r="A15" s="75"/>
      <c r="B15" s="70" t="s">
        <v>49</v>
      </c>
      <c r="C15" s="19" t="s">
        <v>50</v>
      </c>
      <c r="D15" s="24" t="s">
        <v>51</v>
      </c>
      <c r="E15" s="68">
        <v>3712</v>
      </c>
      <c r="F15" s="68">
        <v>754.64</v>
      </c>
      <c r="G15" s="78"/>
      <c r="H15" s="68">
        <f t="shared" si="0"/>
        <v>0</v>
      </c>
      <c r="I15" s="68">
        <f t="shared" si="1"/>
        <v>0</v>
      </c>
    </row>
    <row r="16" spans="1:9" x14ac:dyDescent="0.3">
      <c r="A16" s="75"/>
      <c r="B16" s="72" t="s">
        <v>52</v>
      </c>
      <c r="C16" s="19" t="s">
        <v>53</v>
      </c>
      <c r="D16" s="24" t="s">
        <v>54</v>
      </c>
      <c r="E16" s="68">
        <v>3870</v>
      </c>
      <c r="F16" s="68">
        <v>786.76</v>
      </c>
      <c r="G16" s="78"/>
      <c r="H16" s="68">
        <f t="shared" si="0"/>
        <v>0</v>
      </c>
      <c r="I16" s="68">
        <f t="shared" si="1"/>
        <v>0</v>
      </c>
    </row>
    <row r="17" spans="1:9" x14ac:dyDescent="0.3">
      <c r="A17" s="75"/>
      <c r="B17" s="32"/>
      <c r="C17" s="19" t="s">
        <v>55</v>
      </c>
      <c r="D17" s="24" t="s">
        <v>54</v>
      </c>
      <c r="E17" s="68">
        <v>3466</v>
      </c>
      <c r="F17" s="68">
        <v>704.63</v>
      </c>
      <c r="G17" s="78"/>
      <c r="H17" s="68">
        <f t="shared" si="0"/>
        <v>0</v>
      </c>
      <c r="I17" s="68">
        <f t="shared" si="1"/>
        <v>0</v>
      </c>
    </row>
    <row r="18" spans="1:9" ht="28.8" x14ac:dyDescent="0.3">
      <c r="A18" s="75"/>
      <c r="B18" s="32"/>
      <c r="C18" s="19" t="s">
        <v>56</v>
      </c>
      <c r="D18" s="24" t="s">
        <v>57</v>
      </c>
      <c r="E18" s="68">
        <v>3294</v>
      </c>
      <c r="F18" s="68">
        <v>669.66</v>
      </c>
      <c r="G18" s="78"/>
      <c r="H18" s="68">
        <f t="shared" si="0"/>
        <v>0</v>
      </c>
      <c r="I18" s="68">
        <f t="shared" si="1"/>
        <v>0</v>
      </c>
    </row>
    <row r="19" spans="1:9" ht="28.8" x14ac:dyDescent="0.3">
      <c r="A19" s="75"/>
      <c r="B19" s="32"/>
      <c r="C19" s="19" t="s">
        <v>58</v>
      </c>
      <c r="D19" s="31" t="s">
        <v>59</v>
      </c>
      <c r="E19" s="68">
        <v>5394</v>
      </c>
      <c r="F19" s="68">
        <v>1096.5899999999999</v>
      </c>
      <c r="G19" s="78"/>
      <c r="H19" s="68">
        <f t="shared" si="0"/>
        <v>0</v>
      </c>
      <c r="I19" s="68">
        <f t="shared" si="1"/>
        <v>0</v>
      </c>
    </row>
    <row r="20" spans="1:9" x14ac:dyDescent="0.3">
      <c r="A20" s="75"/>
      <c r="B20" s="110"/>
      <c r="C20" s="19" t="s">
        <v>60</v>
      </c>
      <c r="D20" s="24" t="s">
        <v>61</v>
      </c>
      <c r="E20" s="68">
        <v>3196</v>
      </c>
      <c r="F20" s="68">
        <v>649.74</v>
      </c>
      <c r="G20" s="78"/>
      <c r="H20" s="68">
        <f t="shared" si="0"/>
        <v>0</v>
      </c>
      <c r="I20" s="68">
        <f t="shared" si="1"/>
        <v>0</v>
      </c>
    </row>
    <row r="21" spans="1:9" x14ac:dyDescent="0.3">
      <c r="A21" s="75"/>
      <c r="B21" s="111"/>
      <c r="C21" s="19" t="s">
        <v>62</v>
      </c>
      <c r="D21" s="24" t="s">
        <v>63</v>
      </c>
      <c r="E21" s="68">
        <v>3648</v>
      </c>
      <c r="F21" s="68">
        <v>741.63</v>
      </c>
      <c r="G21" s="78"/>
      <c r="H21" s="68">
        <f t="shared" si="0"/>
        <v>0</v>
      </c>
      <c r="I21" s="68">
        <f t="shared" si="1"/>
        <v>0</v>
      </c>
    </row>
    <row r="22" spans="1:9" ht="28.8" x14ac:dyDescent="0.3">
      <c r="A22" s="75"/>
      <c r="B22" s="32"/>
      <c r="C22" s="19" t="s">
        <v>64</v>
      </c>
      <c r="D22" s="24" t="s">
        <v>65</v>
      </c>
      <c r="E22" s="68">
        <v>3348</v>
      </c>
      <c r="F22" s="68">
        <v>680.64</v>
      </c>
      <c r="G22" s="78"/>
      <c r="H22" s="68">
        <f t="shared" si="0"/>
        <v>0</v>
      </c>
      <c r="I22" s="68">
        <f t="shared" si="1"/>
        <v>0</v>
      </c>
    </row>
    <row r="23" spans="1:9" ht="28.8" x14ac:dyDescent="0.3">
      <c r="A23" s="75"/>
      <c r="B23" s="70"/>
      <c r="C23" s="19" t="s">
        <v>66</v>
      </c>
      <c r="D23" s="24" t="s">
        <v>67</v>
      </c>
      <c r="E23" s="68">
        <v>3348</v>
      </c>
      <c r="F23" s="68">
        <v>680.64</v>
      </c>
      <c r="G23" s="78"/>
      <c r="H23" s="68">
        <f t="shared" si="0"/>
        <v>0</v>
      </c>
      <c r="I23" s="68">
        <f t="shared" si="1"/>
        <v>0</v>
      </c>
    </row>
    <row r="24" spans="1:9" ht="28.8" x14ac:dyDescent="0.3">
      <c r="A24" s="75"/>
      <c r="B24" s="32"/>
      <c r="C24" s="19" t="s">
        <v>68</v>
      </c>
      <c r="D24" s="24" t="s">
        <v>69</v>
      </c>
      <c r="E24" s="68">
        <v>3090</v>
      </c>
      <c r="F24" s="68">
        <v>628.19000000000005</v>
      </c>
      <c r="G24" s="78">
        <v>28</v>
      </c>
      <c r="H24" s="68">
        <f t="shared" si="0"/>
        <v>86520</v>
      </c>
      <c r="I24" s="68">
        <f t="shared" si="1"/>
        <v>17589.32</v>
      </c>
    </row>
    <row r="25" spans="1:9" ht="28.8" x14ac:dyDescent="0.3">
      <c r="A25" s="75"/>
      <c r="B25" s="32"/>
      <c r="C25" s="19" t="s">
        <v>70</v>
      </c>
      <c r="D25" s="24" t="s">
        <v>71</v>
      </c>
      <c r="E25" s="68">
        <v>3748</v>
      </c>
      <c r="F25" s="68">
        <v>761.96</v>
      </c>
      <c r="G25" s="78"/>
      <c r="H25" s="68">
        <f t="shared" si="0"/>
        <v>0</v>
      </c>
      <c r="I25" s="68">
        <f t="shared" si="1"/>
        <v>0</v>
      </c>
    </row>
    <row r="26" spans="1:9" x14ac:dyDescent="0.3">
      <c r="A26" s="75"/>
      <c r="B26" s="110" t="s">
        <v>6</v>
      </c>
      <c r="C26" s="19" t="s">
        <v>72</v>
      </c>
      <c r="D26" s="24" t="s">
        <v>73</v>
      </c>
      <c r="E26" s="68">
        <v>3172</v>
      </c>
      <c r="F26" s="68">
        <v>644.86</v>
      </c>
      <c r="G26" s="78"/>
      <c r="H26" s="68">
        <f t="shared" si="0"/>
        <v>0</v>
      </c>
      <c r="I26" s="68">
        <f t="shared" si="1"/>
        <v>0</v>
      </c>
    </row>
    <row r="27" spans="1:9" x14ac:dyDescent="0.3">
      <c r="A27" s="75"/>
      <c r="B27" s="72" t="s">
        <v>74</v>
      </c>
      <c r="C27" s="19" t="s">
        <v>75</v>
      </c>
      <c r="D27" s="24" t="s">
        <v>76</v>
      </c>
      <c r="E27" s="68">
        <v>3070</v>
      </c>
      <c r="F27" s="68">
        <v>624.12</v>
      </c>
      <c r="G27" s="78"/>
      <c r="H27" s="68">
        <f t="shared" si="0"/>
        <v>0</v>
      </c>
      <c r="I27" s="68">
        <f t="shared" si="1"/>
        <v>0</v>
      </c>
    </row>
    <row r="28" spans="1:9" x14ac:dyDescent="0.3">
      <c r="A28" s="75"/>
      <c r="B28" s="32"/>
      <c r="C28" s="19" t="s">
        <v>77</v>
      </c>
      <c r="D28" s="24" t="s">
        <v>78</v>
      </c>
      <c r="E28" s="68">
        <v>2608</v>
      </c>
      <c r="F28" s="68">
        <v>530.20000000000005</v>
      </c>
      <c r="G28" s="78"/>
      <c r="H28" s="68">
        <f t="shared" si="0"/>
        <v>0</v>
      </c>
      <c r="I28" s="68">
        <f t="shared" si="1"/>
        <v>0</v>
      </c>
    </row>
    <row r="29" spans="1:9" x14ac:dyDescent="0.3">
      <c r="A29" s="75"/>
      <c r="B29" s="32"/>
      <c r="C29" s="19" t="s">
        <v>79</v>
      </c>
      <c r="D29" s="24" t="s">
        <v>80</v>
      </c>
      <c r="E29" s="68">
        <v>2800</v>
      </c>
      <c r="F29" s="68">
        <v>569.23</v>
      </c>
      <c r="G29" s="78"/>
      <c r="H29" s="68">
        <f t="shared" si="0"/>
        <v>0</v>
      </c>
      <c r="I29" s="68">
        <f t="shared" si="1"/>
        <v>0</v>
      </c>
    </row>
    <row r="30" spans="1:9" ht="28.8" x14ac:dyDescent="0.3">
      <c r="A30" s="75"/>
      <c r="B30" s="32"/>
      <c r="C30" s="19" t="s">
        <v>81</v>
      </c>
      <c r="D30" s="24" t="s">
        <v>82</v>
      </c>
      <c r="E30" s="68">
        <v>2926</v>
      </c>
      <c r="F30" s="68">
        <v>594.85</v>
      </c>
      <c r="G30" s="78"/>
      <c r="H30" s="68">
        <f t="shared" si="0"/>
        <v>0</v>
      </c>
      <c r="I30" s="68">
        <f t="shared" si="1"/>
        <v>0</v>
      </c>
    </row>
    <row r="31" spans="1:9" ht="28.8" x14ac:dyDescent="0.3">
      <c r="A31" s="75"/>
      <c r="B31" s="32"/>
      <c r="C31" s="19" t="s">
        <v>83</v>
      </c>
      <c r="D31" s="24" t="s">
        <v>84</v>
      </c>
      <c r="E31" s="68">
        <v>2394</v>
      </c>
      <c r="F31" s="68">
        <v>486.69</v>
      </c>
      <c r="G31" s="78"/>
      <c r="H31" s="68">
        <f t="shared" si="0"/>
        <v>0</v>
      </c>
      <c r="I31" s="68">
        <f t="shared" si="1"/>
        <v>0</v>
      </c>
    </row>
    <row r="32" spans="1:9" ht="28.8" x14ac:dyDescent="0.3">
      <c r="A32" s="75"/>
      <c r="B32" s="32"/>
      <c r="C32" s="19" t="s">
        <v>85</v>
      </c>
      <c r="D32" s="24" t="s">
        <v>86</v>
      </c>
      <c r="E32" s="68">
        <v>2434</v>
      </c>
      <c r="F32" s="68">
        <v>494.83</v>
      </c>
      <c r="G32" s="78"/>
      <c r="H32" s="68">
        <f t="shared" si="0"/>
        <v>0</v>
      </c>
      <c r="I32" s="68">
        <f t="shared" si="1"/>
        <v>0</v>
      </c>
    </row>
    <row r="33" spans="1:9" ht="28.8" x14ac:dyDescent="0.3">
      <c r="A33" s="75"/>
      <c r="B33" s="32"/>
      <c r="C33" s="19" t="s">
        <v>87</v>
      </c>
      <c r="D33" s="24" t="s">
        <v>88</v>
      </c>
      <c r="E33" s="68">
        <v>2974</v>
      </c>
      <c r="F33" s="68">
        <v>604.61</v>
      </c>
      <c r="G33" s="78"/>
      <c r="H33" s="68">
        <f t="shared" si="0"/>
        <v>0</v>
      </c>
      <c r="I33" s="68">
        <f t="shared" si="1"/>
        <v>0</v>
      </c>
    </row>
    <row r="34" spans="1:9" ht="28.8" x14ac:dyDescent="0.3">
      <c r="A34" s="75"/>
      <c r="B34" s="32"/>
      <c r="C34" s="24" t="s">
        <v>89</v>
      </c>
      <c r="D34" s="24" t="s">
        <v>90</v>
      </c>
      <c r="E34" s="68">
        <v>3450</v>
      </c>
      <c r="F34" s="68">
        <v>701.38</v>
      </c>
      <c r="G34" s="78"/>
      <c r="H34" s="68">
        <f t="shared" si="0"/>
        <v>0</v>
      </c>
      <c r="I34" s="68">
        <f t="shared" si="1"/>
        <v>0</v>
      </c>
    </row>
    <row r="35" spans="1:9" ht="43.2" x14ac:dyDescent="0.3">
      <c r="A35" s="75"/>
      <c r="B35" s="32"/>
      <c r="C35" s="24" t="s">
        <v>91</v>
      </c>
      <c r="D35" s="24" t="s">
        <v>90</v>
      </c>
      <c r="E35" s="68">
        <v>3420</v>
      </c>
      <c r="F35" s="68">
        <v>695.28</v>
      </c>
      <c r="G35" s="78"/>
      <c r="H35" s="68">
        <f t="shared" si="0"/>
        <v>0</v>
      </c>
      <c r="I35" s="68">
        <f t="shared" si="1"/>
        <v>0</v>
      </c>
    </row>
    <row r="36" spans="1:9" ht="28.8" x14ac:dyDescent="0.3">
      <c r="A36" s="75"/>
      <c r="B36" s="32"/>
      <c r="C36" s="24" t="s">
        <v>92</v>
      </c>
      <c r="D36" s="24" t="s">
        <v>93</v>
      </c>
      <c r="E36" s="68">
        <v>3414</v>
      </c>
      <c r="F36" s="68">
        <v>694.06</v>
      </c>
      <c r="G36" s="78"/>
      <c r="H36" s="68">
        <f t="shared" si="0"/>
        <v>0</v>
      </c>
      <c r="I36" s="68">
        <f t="shared" si="1"/>
        <v>0</v>
      </c>
    </row>
    <row r="37" spans="1:9" ht="28.8" x14ac:dyDescent="0.3">
      <c r="A37" s="75"/>
      <c r="B37" s="32"/>
      <c r="C37" s="19" t="s">
        <v>94</v>
      </c>
      <c r="D37" s="24" t="s">
        <v>95</v>
      </c>
      <c r="E37" s="68">
        <v>2064</v>
      </c>
      <c r="F37" s="68">
        <v>419.61</v>
      </c>
      <c r="G37" s="78"/>
      <c r="H37" s="68">
        <f t="shared" si="0"/>
        <v>0</v>
      </c>
      <c r="I37" s="68">
        <f t="shared" si="1"/>
        <v>0</v>
      </c>
    </row>
    <row r="38" spans="1:9" ht="28.8" x14ac:dyDescent="0.3">
      <c r="A38" s="75"/>
      <c r="B38" s="32"/>
      <c r="C38" s="19" t="s">
        <v>96</v>
      </c>
      <c r="D38" s="24" t="s">
        <v>97</v>
      </c>
      <c r="E38" s="68">
        <v>2328</v>
      </c>
      <c r="F38" s="68">
        <v>473.28</v>
      </c>
      <c r="G38" s="78"/>
      <c r="H38" s="68">
        <f t="shared" si="0"/>
        <v>0</v>
      </c>
      <c r="I38" s="68">
        <f t="shared" si="1"/>
        <v>0</v>
      </c>
    </row>
    <row r="39" spans="1:9" ht="28.8" x14ac:dyDescent="0.3">
      <c r="A39" s="86"/>
      <c r="B39" s="36"/>
      <c r="C39" s="113" t="s">
        <v>98</v>
      </c>
      <c r="D39" s="114" t="s">
        <v>99</v>
      </c>
      <c r="E39" s="91">
        <v>2346</v>
      </c>
      <c r="F39" s="91">
        <v>476.94</v>
      </c>
      <c r="G39" s="97"/>
      <c r="H39" s="91">
        <f t="shared" si="0"/>
        <v>0</v>
      </c>
      <c r="I39" s="91">
        <f t="shared" si="1"/>
        <v>0</v>
      </c>
    </row>
    <row r="40" spans="1:9" ht="43.2" x14ac:dyDescent="0.3">
      <c r="A40" s="75"/>
      <c r="B40" s="32"/>
      <c r="C40" s="19" t="s">
        <v>100</v>
      </c>
      <c r="D40" s="24" t="s">
        <v>101</v>
      </c>
      <c r="E40" s="68">
        <v>2970</v>
      </c>
      <c r="F40" s="68">
        <v>603.79</v>
      </c>
      <c r="G40" s="78"/>
      <c r="H40" s="68">
        <f t="shared" si="0"/>
        <v>0</v>
      </c>
      <c r="I40" s="68">
        <f t="shared" si="1"/>
        <v>0</v>
      </c>
    </row>
    <row r="41" spans="1:9" ht="43.2" x14ac:dyDescent="0.3">
      <c r="A41" s="75"/>
      <c r="B41" s="32"/>
      <c r="C41" s="19" t="s">
        <v>102</v>
      </c>
      <c r="D41" s="24" t="s">
        <v>103</v>
      </c>
      <c r="E41" s="68">
        <v>2688</v>
      </c>
      <c r="F41" s="68">
        <v>546.46</v>
      </c>
      <c r="G41" s="78"/>
      <c r="H41" s="68">
        <f t="shared" si="0"/>
        <v>0</v>
      </c>
      <c r="I41" s="68">
        <f t="shared" si="1"/>
        <v>0</v>
      </c>
    </row>
    <row r="42" spans="1:9" ht="43.2" x14ac:dyDescent="0.3">
      <c r="A42" s="75"/>
      <c r="B42" s="32"/>
      <c r="C42" s="19" t="s">
        <v>104</v>
      </c>
      <c r="D42" s="24" t="s">
        <v>105</v>
      </c>
      <c r="E42" s="68">
        <v>2464</v>
      </c>
      <c r="F42" s="68">
        <v>500.93</v>
      </c>
      <c r="G42" s="78"/>
      <c r="H42" s="68">
        <f t="shared" si="0"/>
        <v>0</v>
      </c>
      <c r="I42" s="68">
        <f t="shared" si="1"/>
        <v>0</v>
      </c>
    </row>
    <row r="43" spans="1:9" ht="43.2" x14ac:dyDescent="0.3">
      <c r="A43" s="75"/>
      <c r="B43" s="32"/>
      <c r="C43" s="19" t="s">
        <v>106</v>
      </c>
      <c r="D43" s="24" t="s">
        <v>107</v>
      </c>
      <c r="E43" s="68">
        <v>2506</v>
      </c>
      <c r="F43" s="68">
        <v>509.46</v>
      </c>
      <c r="G43" s="78"/>
      <c r="H43" s="68">
        <f t="shared" si="0"/>
        <v>0</v>
      </c>
      <c r="I43" s="68">
        <f t="shared" si="1"/>
        <v>0</v>
      </c>
    </row>
    <row r="44" spans="1:9" ht="43.2" x14ac:dyDescent="0.3">
      <c r="A44" s="75"/>
      <c r="B44" s="32"/>
      <c r="C44" s="19" t="s">
        <v>108</v>
      </c>
      <c r="D44" s="24" t="s">
        <v>109</v>
      </c>
      <c r="E44" s="68">
        <v>3082</v>
      </c>
      <c r="F44" s="68">
        <v>626.55999999999995</v>
      </c>
      <c r="G44" s="78"/>
      <c r="H44" s="68">
        <f t="shared" si="0"/>
        <v>0</v>
      </c>
      <c r="I44" s="68">
        <f t="shared" si="1"/>
        <v>0</v>
      </c>
    </row>
    <row r="45" spans="1:9" ht="43.2" x14ac:dyDescent="0.3">
      <c r="A45" s="75"/>
      <c r="B45" s="32"/>
      <c r="C45" s="19" t="s">
        <v>110</v>
      </c>
      <c r="D45" s="24" t="s">
        <v>111</v>
      </c>
      <c r="E45" s="68">
        <v>4446</v>
      </c>
      <c r="F45" s="68">
        <v>903.86</v>
      </c>
      <c r="G45" s="78"/>
      <c r="H45" s="68">
        <f t="shared" si="0"/>
        <v>0</v>
      </c>
      <c r="I45" s="68">
        <f t="shared" si="1"/>
        <v>0</v>
      </c>
    </row>
    <row r="46" spans="1:9" ht="28.8" x14ac:dyDescent="0.3">
      <c r="A46" s="75"/>
      <c r="B46" s="112" t="s">
        <v>169</v>
      </c>
      <c r="C46" s="24" t="s">
        <v>170</v>
      </c>
      <c r="D46" s="24" t="s">
        <v>171</v>
      </c>
      <c r="E46" s="68">
        <v>4242</v>
      </c>
      <c r="F46" s="68">
        <v>862.38793226127791</v>
      </c>
      <c r="G46" s="78"/>
      <c r="H46" s="68">
        <f t="shared" ref="H46:H58" si="2">E46*G46</f>
        <v>0</v>
      </c>
      <c r="I46" s="68">
        <f t="shared" ref="I46:I58" si="3">F46*G46</f>
        <v>0</v>
      </c>
    </row>
    <row r="47" spans="1:9" ht="28.8" x14ac:dyDescent="0.3">
      <c r="A47" s="75"/>
      <c r="B47" s="72" t="s">
        <v>172</v>
      </c>
      <c r="C47" s="79" t="s">
        <v>173</v>
      </c>
      <c r="D47" s="80" t="s">
        <v>174</v>
      </c>
      <c r="E47" s="68">
        <v>2532</v>
      </c>
      <c r="F47" s="68">
        <v>514.74923255199337</v>
      </c>
      <c r="G47" s="78"/>
      <c r="H47" s="68">
        <f t="shared" si="2"/>
        <v>0</v>
      </c>
      <c r="I47" s="68">
        <f t="shared" si="3"/>
        <v>0</v>
      </c>
    </row>
    <row r="48" spans="1:9" ht="43.2" x14ac:dyDescent="0.3">
      <c r="A48" s="75"/>
      <c r="B48" s="32"/>
      <c r="C48" s="79" t="s">
        <v>175</v>
      </c>
      <c r="D48" s="80" t="s">
        <v>176</v>
      </c>
      <c r="E48" s="68">
        <v>2568</v>
      </c>
      <c r="F48" s="68">
        <v>522.06794201955722</v>
      </c>
      <c r="G48" s="78"/>
      <c r="H48" s="68">
        <f t="shared" si="2"/>
        <v>0</v>
      </c>
      <c r="I48" s="68">
        <f t="shared" si="3"/>
        <v>0</v>
      </c>
    </row>
    <row r="49" spans="1:9" ht="28.8" x14ac:dyDescent="0.3">
      <c r="A49" s="75"/>
      <c r="B49" s="32"/>
      <c r="C49" s="79" t="s">
        <v>177</v>
      </c>
      <c r="D49" s="80" t="s">
        <v>178</v>
      </c>
      <c r="E49" s="68">
        <v>2914</v>
      </c>
      <c r="F49" s="68">
        <v>592.40887190225465</v>
      </c>
      <c r="G49" s="78"/>
      <c r="H49" s="68">
        <f t="shared" si="2"/>
        <v>0</v>
      </c>
      <c r="I49" s="68">
        <f t="shared" si="3"/>
        <v>0</v>
      </c>
    </row>
    <row r="50" spans="1:9" ht="28.8" x14ac:dyDescent="0.3">
      <c r="A50" s="75"/>
      <c r="B50" s="32"/>
      <c r="C50" s="79" t="s">
        <v>179</v>
      </c>
      <c r="D50" s="80" t="s">
        <v>178</v>
      </c>
      <c r="E50" s="68">
        <v>2950</v>
      </c>
      <c r="F50" s="68">
        <v>599.72758136981849</v>
      </c>
      <c r="G50" s="78"/>
      <c r="H50" s="68">
        <f t="shared" si="2"/>
        <v>0</v>
      </c>
      <c r="I50" s="68">
        <f t="shared" si="3"/>
        <v>0</v>
      </c>
    </row>
    <row r="51" spans="1:9" ht="28.8" x14ac:dyDescent="0.3">
      <c r="A51" s="75"/>
      <c r="B51" s="32"/>
      <c r="C51" s="79" t="s">
        <v>180</v>
      </c>
      <c r="D51" s="80" t="s">
        <v>181</v>
      </c>
      <c r="E51" s="68">
        <v>3298</v>
      </c>
      <c r="F51" s="68">
        <v>670.47510622293601</v>
      </c>
      <c r="G51" s="78"/>
      <c r="H51" s="68">
        <f t="shared" si="2"/>
        <v>0</v>
      </c>
      <c r="I51" s="68">
        <f t="shared" si="3"/>
        <v>0</v>
      </c>
    </row>
    <row r="52" spans="1:9" x14ac:dyDescent="0.3">
      <c r="A52" s="75"/>
      <c r="B52" s="32"/>
      <c r="C52" s="79" t="s">
        <v>182</v>
      </c>
      <c r="D52" s="80" t="s">
        <v>183</v>
      </c>
      <c r="E52" s="68">
        <v>864</v>
      </c>
      <c r="F52" s="68">
        <v>175.64902722153329</v>
      </c>
      <c r="G52" s="78"/>
      <c r="H52" s="68">
        <f t="shared" si="2"/>
        <v>0</v>
      </c>
      <c r="I52" s="68">
        <f t="shared" si="3"/>
        <v>0</v>
      </c>
    </row>
    <row r="53" spans="1:9" x14ac:dyDescent="0.3">
      <c r="A53" s="75"/>
      <c r="B53" s="32"/>
      <c r="C53" s="79" t="s">
        <v>184</v>
      </c>
      <c r="D53" s="80" t="s">
        <v>185</v>
      </c>
      <c r="E53" s="68">
        <v>672</v>
      </c>
      <c r="F53" s="68">
        <v>136.61591006119255</v>
      </c>
      <c r="G53" s="78"/>
      <c r="H53" s="68">
        <f t="shared" si="2"/>
        <v>0</v>
      </c>
      <c r="I53" s="68">
        <f t="shared" si="3"/>
        <v>0</v>
      </c>
    </row>
    <row r="54" spans="1:9" x14ac:dyDescent="0.3">
      <c r="A54" s="75"/>
      <c r="B54" s="32"/>
      <c r="C54" s="79" t="s">
        <v>186</v>
      </c>
      <c r="D54" s="80" t="s">
        <v>187</v>
      </c>
      <c r="E54" s="68">
        <v>828</v>
      </c>
      <c r="F54" s="68">
        <v>168.33031775396938</v>
      </c>
      <c r="G54" s="78"/>
      <c r="H54" s="68">
        <f t="shared" si="2"/>
        <v>0</v>
      </c>
      <c r="I54" s="68">
        <f t="shared" si="3"/>
        <v>0</v>
      </c>
    </row>
    <row r="55" spans="1:9" x14ac:dyDescent="0.3">
      <c r="A55" s="75"/>
      <c r="B55" s="32"/>
      <c r="C55" s="19" t="s">
        <v>188</v>
      </c>
      <c r="D55" s="19" t="s">
        <v>189</v>
      </c>
      <c r="E55" s="68">
        <v>1110</v>
      </c>
      <c r="F55" s="68">
        <v>225.66020858321983</v>
      </c>
      <c r="G55" s="78"/>
      <c r="H55" s="68">
        <f t="shared" si="2"/>
        <v>0</v>
      </c>
      <c r="I55" s="68">
        <f t="shared" si="3"/>
        <v>0</v>
      </c>
    </row>
    <row r="56" spans="1:9" x14ac:dyDescent="0.3">
      <c r="A56" s="75"/>
      <c r="B56" s="32"/>
      <c r="C56" s="19" t="s">
        <v>190</v>
      </c>
      <c r="D56" s="19" t="s">
        <v>191</v>
      </c>
      <c r="E56" s="68">
        <v>690</v>
      </c>
      <c r="F56" s="68">
        <v>140.2752647949745</v>
      </c>
      <c r="G56" s="78"/>
      <c r="H56" s="68">
        <f t="shared" si="2"/>
        <v>0</v>
      </c>
      <c r="I56" s="68">
        <f t="shared" si="3"/>
        <v>0</v>
      </c>
    </row>
    <row r="57" spans="1:9" x14ac:dyDescent="0.3">
      <c r="A57" s="75"/>
      <c r="B57" s="32"/>
      <c r="C57" s="79" t="s">
        <v>192</v>
      </c>
      <c r="D57" s="80" t="s">
        <v>193</v>
      </c>
      <c r="E57" s="68">
        <v>780</v>
      </c>
      <c r="F57" s="68">
        <v>158.57203846388421</v>
      </c>
      <c r="G57" s="78"/>
      <c r="H57" s="68">
        <f t="shared" si="2"/>
        <v>0</v>
      </c>
      <c r="I57" s="68">
        <f t="shared" si="3"/>
        <v>0</v>
      </c>
    </row>
    <row r="58" spans="1:9" x14ac:dyDescent="0.3">
      <c r="A58" s="86"/>
      <c r="B58" s="32"/>
      <c r="C58" s="79" t="s">
        <v>192</v>
      </c>
      <c r="D58" s="80" t="s">
        <v>194</v>
      </c>
      <c r="E58" s="68">
        <v>840</v>
      </c>
      <c r="F58" s="68">
        <v>170.76988757649067</v>
      </c>
      <c r="G58" s="78"/>
      <c r="H58" s="68">
        <f t="shared" si="2"/>
        <v>0</v>
      </c>
      <c r="I58" s="68">
        <f t="shared" si="3"/>
        <v>0</v>
      </c>
    </row>
    <row r="59" spans="1:9" ht="43.2" x14ac:dyDescent="0.3">
      <c r="A59" s="75">
        <v>4</v>
      </c>
      <c r="B59" s="124" t="s">
        <v>7</v>
      </c>
      <c r="C59" s="29">
        <v>28427</v>
      </c>
      <c r="D59" s="31" t="s">
        <v>112</v>
      </c>
      <c r="E59" s="68">
        <v>1080</v>
      </c>
      <c r="F59" s="68">
        <v>219.56</v>
      </c>
      <c r="G59" s="78"/>
      <c r="H59" s="68">
        <f t="shared" ref="H59:H71" si="4">E59*G59</f>
        <v>0</v>
      </c>
      <c r="I59" s="68">
        <f t="shared" ref="I59:I71" si="5">F59*G59</f>
        <v>0</v>
      </c>
    </row>
    <row r="60" spans="1:9" x14ac:dyDescent="0.3">
      <c r="A60" s="75">
        <v>5</v>
      </c>
      <c r="B60" s="69" t="s">
        <v>113</v>
      </c>
      <c r="C60" s="19" t="s">
        <v>114</v>
      </c>
      <c r="D60" s="24" t="s">
        <v>115</v>
      </c>
      <c r="E60" s="68">
        <v>2483.8200000000002</v>
      </c>
      <c r="F60" s="68">
        <v>504.95</v>
      </c>
      <c r="G60" s="78"/>
      <c r="H60" s="68">
        <f t="shared" si="4"/>
        <v>0</v>
      </c>
      <c r="I60" s="68">
        <f t="shared" si="5"/>
        <v>0</v>
      </c>
    </row>
    <row r="61" spans="1:9" x14ac:dyDescent="0.3">
      <c r="A61" s="75"/>
      <c r="B61" s="32"/>
      <c r="C61" s="19" t="s">
        <v>116</v>
      </c>
      <c r="D61" s="24" t="s">
        <v>117</v>
      </c>
      <c r="E61" s="68">
        <v>2292.2999999999997</v>
      </c>
      <c r="F61" s="68">
        <v>466.02</v>
      </c>
      <c r="G61" s="78"/>
      <c r="H61" s="68">
        <f t="shared" si="4"/>
        <v>0</v>
      </c>
      <c r="I61" s="68">
        <f t="shared" si="5"/>
        <v>0</v>
      </c>
    </row>
    <row r="62" spans="1:9" x14ac:dyDescent="0.3">
      <c r="A62" s="75"/>
      <c r="B62" s="32"/>
      <c r="C62" s="19" t="s">
        <v>118</v>
      </c>
      <c r="D62" s="24" t="s">
        <v>119</v>
      </c>
      <c r="E62" s="68">
        <v>2217.4199999999996</v>
      </c>
      <c r="F62" s="68">
        <v>450.8</v>
      </c>
      <c r="G62" s="78"/>
      <c r="H62" s="68">
        <f t="shared" si="4"/>
        <v>0</v>
      </c>
      <c r="I62" s="68">
        <f t="shared" si="5"/>
        <v>0</v>
      </c>
    </row>
    <row r="63" spans="1:9" x14ac:dyDescent="0.3">
      <c r="A63" s="75"/>
      <c r="B63" s="32"/>
      <c r="C63" s="19" t="s">
        <v>120</v>
      </c>
      <c r="D63" s="24" t="s">
        <v>121</v>
      </c>
      <c r="E63" s="68">
        <v>2325.4199999999996</v>
      </c>
      <c r="F63" s="68">
        <v>472.75</v>
      </c>
      <c r="G63" s="78"/>
      <c r="H63" s="68">
        <f t="shared" si="4"/>
        <v>0</v>
      </c>
      <c r="I63" s="68">
        <f t="shared" si="5"/>
        <v>0</v>
      </c>
    </row>
    <row r="64" spans="1:9" x14ac:dyDescent="0.3">
      <c r="A64" s="75"/>
      <c r="B64" s="32"/>
      <c r="C64" s="125" t="s">
        <v>122</v>
      </c>
      <c r="D64" s="80" t="s">
        <v>123</v>
      </c>
      <c r="E64" s="68">
        <v>3756</v>
      </c>
      <c r="F64" s="68">
        <v>763.59</v>
      </c>
      <c r="G64" s="78"/>
      <c r="H64" s="68">
        <f t="shared" si="4"/>
        <v>0</v>
      </c>
      <c r="I64" s="68">
        <f t="shared" si="5"/>
        <v>0</v>
      </c>
    </row>
    <row r="65" spans="1:9" x14ac:dyDescent="0.3">
      <c r="A65" s="75"/>
      <c r="B65" s="32"/>
      <c r="C65" s="79" t="s">
        <v>116</v>
      </c>
      <c r="D65" s="80" t="s">
        <v>124</v>
      </c>
      <c r="E65" s="68">
        <v>2340</v>
      </c>
      <c r="F65" s="68">
        <v>475.72</v>
      </c>
      <c r="G65" s="78"/>
      <c r="H65" s="68">
        <f t="shared" si="4"/>
        <v>0</v>
      </c>
      <c r="I65" s="68">
        <f t="shared" si="5"/>
        <v>0</v>
      </c>
    </row>
    <row r="66" spans="1:9" x14ac:dyDescent="0.3">
      <c r="A66" s="75"/>
      <c r="B66" s="32"/>
      <c r="C66" s="126" t="s">
        <v>125</v>
      </c>
      <c r="D66" s="80" t="s">
        <v>126</v>
      </c>
      <c r="E66" s="68">
        <v>3360</v>
      </c>
      <c r="F66" s="68">
        <v>683.08</v>
      </c>
      <c r="G66" s="78"/>
      <c r="H66" s="68">
        <f t="shared" si="4"/>
        <v>0</v>
      </c>
      <c r="I66" s="68">
        <f t="shared" si="5"/>
        <v>0</v>
      </c>
    </row>
    <row r="67" spans="1:9" x14ac:dyDescent="0.3">
      <c r="A67" s="75"/>
      <c r="B67" s="32"/>
      <c r="C67" s="32" t="s">
        <v>127</v>
      </c>
      <c r="D67" s="80" t="s">
        <v>128</v>
      </c>
      <c r="E67" s="68">
        <v>2070</v>
      </c>
      <c r="F67" s="68">
        <v>420.83</v>
      </c>
      <c r="G67" s="78"/>
      <c r="H67" s="68">
        <f t="shared" si="4"/>
        <v>0</v>
      </c>
      <c r="I67" s="68">
        <f t="shared" si="5"/>
        <v>0</v>
      </c>
    </row>
    <row r="68" spans="1:9" x14ac:dyDescent="0.3">
      <c r="A68" s="75"/>
      <c r="B68" s="32"/>
      <c r="C68" s="32" t="s">
        <v>129</v>
      </c>
      <c r="D68" s="80" t="s">
        <v>130</v>
      </c>
      <c r="E68" s="68">
        <v>1710</v>
      </c>
      <c r="F68" s="68">
        <v>347.64</v>
      </c>
      <c r="G68" s="78"/>
      <c r="H68" s="68">
        <f t="shared" si="4"/>
        <v>0</v>
      </c>
      <c r="I68" s="68">
        <f t="shared" si="5"/>
        <v>0</v>
      </c>
    </row>
    <row r="69" spans="1:9" x14ac:dyDescent="0.3">
      <c r="A69" s="75"/>
      <c r="B69" s="32"/>
      <c r="C69" s="83" t="s">
        <v>131</v>
      </c>
      <c r="D69" s="84" t="s">
        <v>132</v>
      </c>
      <c r="E69" s="68">
        <v>2994.2000000000003</v>
      </c>
      <c r="F69" s="68">
        <v>608.71</v>
      </c>
      <c r="G69" s="78"/>
      <c r="H69" s="68">
        <f t="shared" si="4"/>
        <v>0</v>
      </c>
      <c r="I69" s="68">
        <f t="shared" si="5"/>
        <v>0</v>
      </c>
    </row>
    <row r="70" spans="1:9" x14ac:dyDescent="0.3">
      <c r="A70" s="75"/>
      <c r="B70" s="32"/>
      <c r="C70" s="83" t="s">
        <v>133</v>
      </c>
      <c r="D70" s="84" t="s">
        <v>134</v>
      </c>
      <c r="E70" s="68">
        <v>5211.3600000000006</v>
      </c>
      <c r="F70" s="68">
        <v>1059.46</v>
      </c>
      <c r="G70" s="78"/>
      <c r="H70" s="68">
        <f t="shared" si="4"/>
        <v>0</v>
      </c>
      <c r="I70" s="68">
        <f t="shared" si="5"/>
        <v>0</v>
      </c>
    </row>
    <row r="71" spans="1:9" x14ac:dyDescent="0.3">
      <c r="A71" s="86"/>
      <c r="B71" s="36"/>
      <c r="C71" s="127" t="s">
        <v>135</v>
      </c>
      <c r="D71" s="128" t="s">
        <v>136</v>
      </c>
      <c r="E71" s="91">
        <v>4561.7000000000007</v>
      </c>
      <c r="F71" s="91">
        <v>927.38</v>
      </c>
      <c r="G71" s="97"/>
      <c r="H71" s="91">
        <f t="shared" si="4"/>
        <v>0</v>
      </c>
      <c r="I71" s="91">
        <f t="shared" si="5"/>
        <v>0</v>
      </c>
    </row>
    <row r="72" spans="1:9" x14ac:dyDescent="0.3">
      <c r="A72" s="75"/>
      <c r="B72" s="32"/>
      <c r="C72" s="83" t="s">
        <v>195</v>
      </c>
      <c r="D72" s="84" t="s">
        <v>196</v>
      </c>
      <c r="E72" s="32">
        <v>18250.5</v>
      </c>
      <c r="F72" s="32">
        <v>3710.28</v>
      </c>
      <c r="G72" s="78"/>
      <c r="H72" s="68">
        <f t="shared" ref="H72:H80" si="6">E72*G72</f>
        <v>0</v>
      </c>
      <c r="I72" s="68">
        <f t="shared" ref="I72:I80" si="7">F72*G72</f>
        <v>0</v>
      </c>
    </row>
    <row r="73" spans="1:9" x14ac:dyDescent="0.3">
      <c r="A73" s="75"/>
      <c r="B73" s="32"/>
      <c r="C73" s="83" t="s">
        <v>197</v>
      </c>
      <c r="D73" s="84" t="s">
        <v>198</v>
      </c>
      <c r="E73" s="32">
        <v>18589.175000000003</v>
      </c>
      <c r="F73" s="32">
        <v>3779.13</v>
      </c>
      <c r="G73" s="78"/>
      <c r="H73" s="68">
        <f t="shared" si="6"/>
        <v>0</v>
      </c>
      <c r="I73" s="68">
        <f t="shared" si="7"/>
        <v>0</v>
      </c>
    </row>
    <row r="74" spans="1:9" x14ac:dyDescent="0.3">
      <c r="A74" s="75"/>
      <c r="B74" s="32"/>
      <c r="C74" s="32" t="s">
        <v>199</v>
      </c>
      <c r="D74" s="84" t="s">
        <v>200</v>
      </c>
      <c r="E74" s="32">
        <v>8446.9000000000015</v>
      </c>
      <c r="F74" s="32">
        <v>1717.23</v>
      </c>
      <c r="G74" s="78"/>
      <c r="H74" s="68">
        <f t="shared" si="6"/>
        <v>0</v>
      </c>
      <c r="I74" s="68">
        <f t="shared" si="7"/>
        <v>0</v>
      </c>
    </row>
    <row r="75" spans="1:9" x14ac:dyDescent="0.3">
      <c r="A75" s="75">
        <v>6</v>
      </c>
      <c r="B75" s="69" t="s">
        <v>137</v>
      </c>
      <c r="C75" s="29" t="s">
        <v>138</v>
      </c>
      <c r="D75" s="30" t="s">
        <v>139</v>
      </c>
      <c r="E75" s="68">
        <v>1008</v>
      </c>
      <c r="F75" s="68">
        <v>204.92</v>
      </c>
      <c r="G75" s="78"/>
      <c r="H75" s="68">
        <f t="shared" si="6"/>
        <v>0</v>
      </c>
      <c r="I75" s="68">
        <f t="shared" si="7"/>
        <v>0</v>
      </c>
    </row>
    <row r="76" spans="1:9" x14ac:dyDescent="0.3">
      <c r="A76" s="75">
        <v>7</v>
      </c>
      <c r="B76" s="69" t="s">
        <v>381</v>
      </c>
      <c r="C76" s="32"/>
      <c r="D76" s="34" t="s">
        <v>416</v>
      </c>
      <c r="E76" s="170">
        <v>384</v>
      </c>
      <c r="F76" s="170">
        <v>78.069999999999993</v>
      </c>
      <c r="G76" s="78"/>
      <c r="H76" s="68">
        <f t="shared" si="6"/>
        <v>0</v>
      </c>
      <c r="I76" s="68">
        <f t="shared" si="7"/>
        <v>0</v>
      </c>
    </row>
    <row r="77" spans="1:9" x14ac:dyDescent="0.3">
      <c r="A77" s="75"/>
      <c r="B77" s="32"/>
      <c r="C77" s="32"/>
      <c r="D77" s="12"/>
      <c r="E77" s="68"/>
      <c r="F77" s="68"/>
      <c r="G77" s="78"/>
      <c r="H77" s="68">
        <f t="shared" si="6"/>
        <v>0</v>
      </c>
      <c r="I77" s="68">
        <f t="shared" si="7"/>
        <v>0</v>
      </c>
    </row>
    <row r="78" spans="1:9" x14ac:dyDescent="0.3">
      <c r="A78" s="86"/>
      <c r="B78" s="36"/>
      <c r="C78" s="36"/>
      <c r="D78" s="11"/>
      <c r="E78" s="91"/>
      <c r="F78" s="91"/>
      <c r="G78" s="97"/>
      <c r="H78" s="91"/>
      <c r="I78" s="91"/>
    </row>
    <row r="79" spans="1:9" x14ac:dyDescent="0.3">
      <c r="A79" s="86"/>
      <c r="B79" s="36"/>
      <c r="C79" s="36"/>
      <c r="D79" s="11"/>
      <c r="E79" s="91"/>
      <c r="F79" s="91"/>
      <c r="G79" s="97"/>
      <c r="H79" s="91"/>
      <c r="I79" s="91"/>
    </row>
    <row r="80" spans="1:9" x14ac:dyDescent="0.3">
      <c r="A80" s="86"/>
      <c r="B80" s="36"/>
      <c r="C80" s="36"/>
      <c r="D80" s="11"/>
      <c r="E80" s="91"/>
      <c r="F80" s="91"/>
      <c r="G80" s="97"/>
      <c r="H80" s="91">
        <f t="shared" si="6"/>
        <v>0</v>
      </c>
      <c r="I80" s="91">
        <f t="shared" si="7"/>
        <v>0</v>
      </c>
    </row>
    <row r="81" spans="1:9" x14ac:dyDescent="0.3">
      <c r="A81" s="194"/>
      <c r="B81" s="195"/>
      <c r="C81" s="195"/>
      <c r="D81" s="197" t="s">
        <v>398</v>
      </c>
      <c r="E81" s="196"/>
      <c r="F81" s="196"/>
      <c r="G81" s="195"/>
      <c r="H81" s="196">
        <f t="shared" ref="H81:I81" si="8">SUM(H22:H80)</f>
        <v>86520</v>
      </c>
      <c r="I81" s="196">
        <f t="shared" si="8"/>
        <v>17589.32</v>
      </c>
    </row>
    <row r="82" spans="1:9" x14ac:dyDescent="0.3">
      <c r="E82" s="67"/>
      <c r="F82" s="67"/>
    </row>
    <row r="83" spans="1:9" x14ac:dyDescent="0.3">
      <c r="A83" s="73"/>
      <c r="B83" s="85" t="s">
        <v>145</v>
      </c>
      <c r="C83" s="55"/>
      <c r="D83" s="55"/>
      <c r="E83" s="77"/>
      <c r="F83" s="77"/>
      <c r="G83" s="55"/>
      <c r="H83" s="55"/>
      <c r="I83" s="55"/>
    </row>
    <row r="84" spans="1:9" ht="129.6" x14ac:dyDescent="0.3">
      <c r="A84" s="86"/>
      <c r="B84" s="87" t="s">
        <v>146</v>
      </c>
      <c r="C84" s="88" t="s">
        <v>147</v>
      </c>
      <c r="D84" s="89" t="s">
        <v>148</v>
      </c>
      <c r="E84" s="90">
        <v>650</v>
      </c>
      <c r="F84" s="91">
        <f>E84/4.9189</f>
        <v>132.14336538657017</v>
      </c>
      <c r="G84" s="78"/>
      <c r="H84" s="91">
        <f>G84*E84</f>
        <v>0</v>
      </c>
      <c r="I84" s="91">
        <f>F84*G84</f>
        <v>0</v>
      </c>
    </row>
    <row r="85" spans="1:9" x14ac:dyDescent="0.3">
      <c r="A85" s="86"/>
      <c r="B85" s="36" t="s">
        <v>149</v>
      </c>
      <c r="C85" s="36"/>
      <c r="D85" s="36" t="s">
        <v>150</v>
      </c>
      <c r="E85" s="198">
        <v>900</v>
      </c>
      <c r="F85" s="91">
        <f>E85/4.9189</f>
        <v>182.96773668909717</v>
      </c>
      <c r="G85" s="97"/>
      <c r="H85" s="91">
        <f>G85*E85</f>
        <v>0</v>
      </c>
      <c r="I85" s="91">
        <f>F85*G85</f>
        <v>0</v>
      </c>
    </row>
    <row r="86" spans="1:9" x14ac:dyDescent="0.3">
      <c r="A86" s="194"/>
      <c r="B86" s="195"/>
      <c r="C86" s="195"/>
      <c r="D86" s="197" t="s">
        <v>399</v>
      </c>
      <c r="E86" s="196"/>
      <c r="F86" s="196"/>
      <c r="G86" s="195"/>
      <c r="H86" s="196">
        <f t="shared" ref="H86:I86" si="9">SUM(H84:H85)</f>
        <v>0</v>
      </c>
      <c r="I86" s="196">
        <f t="shared" si="9"/>
        <v>0</v>
      </c>
    </row>
    <row r="87" spans="1:9" x14ac:dyDescent="0.3">
      <c r="E87" s="67"/>
      <c r="F87" s="67"/>
    </row>
    <row r="88" spans="1:9" x14ac:dyDescent="0.3">
      <c r="A88" s="73"/>
      <c r="B88" s="55" t="s">
        <v>151</v>
      </c>
      <c r="C88" s="55"/>
      <c r="D88" s="55"/>
      <c r="E88" s="77"/>
      <c r="F88" s="77"/>
      <c r="G88" s="55"/>
      <c r="H88" s="55"/>
      <c r="I88" s="55"/>
    </row>
    <row r="89" spans="1:9" ht="27.6" x14ac:dyDescent="0.3">
      <c r="A89" s="119" t="s">
        <v>18</v>
      </c>
      <c r="B89" s="120" t="s">
        <v>19</v>
      </c>
      <c r="C89" s="120" t="s">
        <v>152</v>
      </c>
      <c r="D89" s="120" t="s">
        <v>153</v>
      </c>
      <c r="E89" s="123" t="s">
        <v>154</v>
      </c>
      <c r="F89" s="123" t="s">
        <v>155</v>
      </c>
      <c r="G89" s="122" t="s">
        <v>24</v>
      </c>
      <c r="H89" s="122" t="s">
        <v>25</v>
      </c>
      <c r="I89" s="122" t="s">
        <v>26</v>
      </c>
    </row>
    <row r="90" spans="1:9" x14ac:dyDescent="0.3">
      <c r="A90" s="205" t="s">
        <v>156</v>
      </c>
      <c r="B90" s="38"/>
      <c r="C90" s="44"/>
      <c r="D90" s="41"/>
      <c r="E90" s="67"/>
      <c r="F90" s="67"/>
      <c r="G90" s="67"/>
    </row>
    <row r="91" spans="1:9" ht="14.55" customHeight="1" x14ac:dyDescent="0.3">
      <c r="A91" s="75"/>
      <c r="B91" s="93" t="s">
        <v>157</v>
      </c>
      <c r="C91" s="139"/>
      <c r="D91" s="139" t="s">
        <v>158</v>
      </c>
      <c r="E91" s="96">
        <v>807</v>
      </c>
      <c r="F91" s="91">
        <f>E91/4.9189</f>
        <v>164.06107056455713</v>
      </c>
      <c r="G91" s="108"/>
      <c r="H91" s="68">
        <f>E91*G91</f>
        <v>0</v>
      </c>
      <c r="I91" s="68">
        <f>F91*G91</f>
        <v>0</v>
      </c>
    </row>
    <row r="92" spans="1:9" ht="37.5" customHeight="1" x14ac:dyDescent="0.3">
      <c r="A92" s="75"/>
      <c r="B92" s="94" t="s">
        <v>159</v>
      </c>
      <c r="C92" s="139"/>
      <c r="D92" s="139" t="s">
        <v>158</v>
      </c>
      <c r="E92" s="95">
        <v>1202.8</v>
      </c>
      <c r="F92" s="68">
        <f t="shared" ref="F92" si="10">E92/4.9189</f>
        <v>244.52621521071785</v>
      </c>
      <c r="G92" s="78"/>
      <c r="H92" s="68">
        <f t="shared" ref="H92" si="11">E92*G92</f>
        <v>0</v>
      </c>
      <c r="I92" s="68">
        <f t="shared" ref="I92" si="12">F92*G92</f>
        <v>0</v>
      </c>
    </row>
    <row r="93" spans="1:9" x14ac:dyDescent="0.3">
      <c r="A93" s="205" t="s">
        <v>201</v>
      </c>
      <c r="B93" s="38"/>
      <c r="C93" s="44"/>
      <c r="D93" s="41"/>
      <c r="E93" s="67"/>
      <c r="F93" s="67"/>
      <c r="G93" s="67"/>
    </row>
    <row r="94" spans="1:9" ht="38.25" customHeight="1" x14ac:dyDescent="0.3">
      <c r="A94" s="75"/>
      <c r="B94" s="93" t="s">
        <v>202</v>
      </c>
      <c r="C94" s="139"/>
      <c r="D94" s="207" t="s">
        <v>203</v>
      </c>
      <c r="E94" s="209">
        <v>286</v>
      </c>
      <c r="F94" s="90">
        <f>E94/4.9189</f>
        <v>58.143080770090876</v>
      </c>
      <c r="G94" s="108"/>
      <c r="H94" s="68">
        <f>E94*G94</f>
        <v>0</v>
      </c>
      <c r="I94" s="68">
        <f>F94*G94</f>
        <v>0</v>
      </c>
    </row>
    <row r="95" spans="1:9" x14ac:dyDescent="0.3">
      <c r="A95" s="206" t="s">
        <v>204</v>
      </c>
      <c r="B95" s="99"/>
      <c r="C95" s="99"/>
      <c r="D95" s="100"/>
      <c r="E95" s="208"/>
      <c r="F95" s="91"/>
      <c r="G95" s="91"/>
      <c r="H95" s="36"/>
      <c r="I95" s="36"/>
    </row>
    <row r="96" spans="1:9" x14ac:dyDescent="0.3">
      <c r="A96" s="75"/>
      <c r="B96" s="32" t="s">
        <v>162</v>
      </c>
      <c r="C96" s="32"/>
      <c r="D96" s="32" t="s">
        <v>163</v>
      </c>
      <c r="E96" s="68">
        <v>280</v>
      </c>
      <c r="F96" s="68">
        <f t="shared" ref="F96:F97" si="13">E96/4.9189</f>
        <v>56.92329585883023</v>
      </c>
      <c r="G96" s="78"/>
      <c r="H96" s="68">
        <f t="shared" ref="H96:H97" si="14">E96*G96</f>
        <v>0</v>
      </c>
      <c r="I96" s="68">
        <f t="shared" ref="I96:I97" si="15">F96*G96</f>
        <v>0</v>
      </c>
    </row>
    <row r="97" spans="1:9" x14ac:dyDescent="0.3">
      <c r="A97" s="86"/>
      <c r="B97" s="36" t="s">
        <v>164</v>
      </c>
      <c r="C97" s="36"/>
      <c r="D97" s="36" t="s">
        <v>205</v>
      </c>
      <c r="E97" s="91">
        <v>80</v>
      </c>
      <c r="F97" s="91">
        <f t="shared" si="13"/>
        <v>16.263798816808638</v>
      </c>
      <c r="G97" s="97"/>
      <c r="H97" s="91">
        <f t="shared" si="14"/>
        <v>0</v>
      </c>
      <c r="I97" s="91">
        <f t="shared" si="15"/>
        <v>0</v>
      </c>
    </row>
    <row r="98" spans="1:9" x14ac:dyDescent="0.3">
      <c r="A98" s="199"/>
      <c r="B98" s="200"/>
      <c r="C98" s="200"/>
      <c r="D98" s="202" t="s">
        <v>400</v>
      </c>
      <c r="E98" s="201"/>
      <c r="F98" s="201"/>
      <c r="G98" s="200"/>
      <c r="H98" s="201">
        <f t="shared" ref="H98:I98" si="16">SUM(H96:H97)</f>
        <v>0</v>
      </c>
      <c r="I98" s="201">
        <f t="shared" si="16"/>
        <v>0</v>
      </c>
    </row>
    <row r="99" spans="1:9" x14ac:dyDescent="0.3">
      <c r="E99" s="67"/>
      <c r="F99" s="67"/>
    </row>
    <row r="102" spans="1:9" ht="27.6" x14ac:dyDescent="0.3">
      <c r="A102" s="119" t="s">
        <v>18</v>
      </c>
      <c r="B102" s="119" t="s">
        <v>206</v>
      </c>
      <c r="C102" s="119" t="s">
        <v>20</v>
      </c>
      <c r="D102" s="119" t="s">
        <v>207</v>
      </c>
      <c r="E102" s="122" t="s">
        <v>22</v>
      </c>
      <c r="F102" s="122" t="s">
        <v>23</v>
      </c>
      <c r="G102" s="122" t="s">
        <v>24</v>
      </c>
      <c r="H102" s="122" t="s">
        <v>25</v>
      </c>
      <c r="I102" s="122" t="s">
        <v>26</v>
      </c>
    </row>
    <row r="103" spans="1:9" ht="193.2" x14ac:dyDescent="0.3">
      <c r="A103" s="75"/>
      <c r="B103" s="131" t="s">
        <v>208</v>
      </c>
      <c r="C103" s="45" t="s">
        <v>209</v>
      </c>
      <c r="D103" s="132" t="s">
        <v>210</v>
      </c>
      <c r="E103" s="129">
        <v>500</v>
      </c>
      <c r="F103" s="68">
        <f t="shared" ref="F103:F104" si="17">E103/4.9189</f>
        <v>101.64874260505398</v>
      </c>
      <c r="G103" s="78"/>
      <c r="H103" s="68">
        <f t="shared" ref="H103:H104" si="18">E103*G103</f>
        <v>0</v>
      </c>
      <c r="I103" s="68">
        <f t="shared" ref="I103:I104" si="19">F103*G103</f>
        <v>0</v>
      </c>
    </row>
    <row r="104" spans="1:9" ht="82.8" x14ac:dyDescent="0.3">
      <c r="A104" s="86"/>
      <c r="B104" s="203" t="s">
        <v>211</v>
      </c>
      <c r="C104" s="88" t="s">
        <v>209</v>
      </c>
      <c r="D104" s="204" t="s">
        <v>212</v>
      </c>
      <c r="E104" s="130">
        <v>700</v>
      </c>
      <c r="F104" s="91">
        <f t="shared" si="17"/>
        <v>142.30823964707557</v>
      </c>
      <c r="G104" s="97"/>
      <c r="H104" s="91">
        <f t="shared" si="18"/>
        <v>0</v>
      </c>
      <c r="I104" s="91">
        <f t="shared" si="19"/>
        <v>0</v>
      </c>
    </row>
    <row r="105" spans="1:9" x14ac:dyDescent="0.3">
      <c r="A105" s="194"/>
      <c r="B105" s="195"/>
      <c r="C105" s="195"/>
      <c r="D105" s="197" t="s">
        <v>401</v>
      </c>
      <c r="E105" s="195"/>
      <c r="F105" s="195"/>
      <c r="G105" s="195"/>
      <c r="H105" s="196">
        <f t="shared" ref="H105:I105" si="20">SUM(H103:H104)</f>
        <v>0</v>
      </c>
      <c r="I105" s="196">
        <f t="shared" si="20"/>
        <v>0</v>
      </c>
    </row>
    <row r="108" spans="1:9" x14ac:dyDescent="0.3">
      <c r="A108" s="115"/>
      <c r="B108" s="116"/>
      <c r="C108" s="116"/>
      <c r="D108" s="224" t="s">
        <v>213</v>
      </c>
      <c r="E108" s="225"/>
      <c r="F108" s="226"/>
      <c r="G108" s="117"/>
      <c r="H108" s="118">
        <f>H98+H86+H81+H105</f>
        <v>86520</v>
      </c>
      <c r="I108" s="118">
        <f>I98+I86+I81+I105</f>
        <v>17589.32</v>
      </c>
    </row>
  </sheetData>
  <mergeCells count="1">
    <mergeCell ref="D108:F108"/>
  </mergeCells>
  <hyperlinks>
    <hyperlink ref="C84" r:id="rId1" xr:uid="{57CC9173-2502-48BE-A00E-76C8DF9F4D4C}"/>
    <hyperlink ref="C103" r:id="rId2" xr:uid="{3BE1C027-D2FC-44ED-ADDE-1D00E85738EF}"/>
    <hyperlink ref="C104" r:id="rId3" xr:uid="{4631E60D-E403-4884-996A-DA7A1A31503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B3D6-40EA-4EF3-8081-753DEE444A82}">
  <sheetPr>
    <tabColor theme="4" tint="0.39997558519241921"/>
  </sheetPr>
  <dimension ref="A1:J25"/>
  <sheetViews>
    <sheetView workbookViewId="0">
      <pane ySplit="1" topLeftCell="A2" activePane="bottomLeft" state="frozen"/>
      <selection activeCell="C1" sqref="C1"/>
      <selection pane="bottomLeft" activeCell="D26" sqref="D26"/>
    </sheetView>
  </sheetViews>
  <sheetFormatPr defaultRowHeight="14.4" x14ac:dyDescent="0.3"/>
  <cols>
    <col min="2" max="2" width="34.5546875" customWidth="1"/>
    <col min="3" max="3" width="18.33203125" customWidth="1"/>
    <col min="4" max="4" width="74" style="10" customWidth="1"/>
    <col min="5" max="5" width="13.44140625" customWidth="1"/>
    <col min="6" max="6" width="13.5546875" customWidth="1"/>
    <col min="8" max="8" width="15.77734375" customWidth="1"/>
    <col min="9" max="9" width="15.33203125" customWidth="1"/>
  </cols>
  <sheetData>
    <row r="1" spans="1:10" ht="27.6" x14ac:dyDescent="0.3">
      <c r="A1" s="119" t="s">
        <v>18</v>
      </c>
      <c r="B1" s="120" t="s">
        <v>19</v>
      </c>
      <c r="C1" s="120" t="s">
        <v>20</v>
      </c>
      <c r="D1" s="136" t="s">
        <v>153</v>
      </c>
      <c r="E1" s="123" t="s">
        <v>22</v>
      </c>
      <c r="F1" s="123" t="s">
        <v>23</v>
      </c>
      <c r="G1" s="122" t="s">
        <v>24</v>
      </c>
      <c r="H1" s="122" t="s">
        <v>25</v>
      </c>
      <c r="I1" s="122" t="s">
        <v>26</v>
      </c>
    </row>
    <row r="2" spans="1:10" x14ac:dyDescent="0.3">
      <c r="A2" s="75">
        <v>1</v>
      </c>
      <c r="B2" s="69" t="s">
        <v>27</v>
      </c>
      <c r="C2" s="20" t="s">
        <v>28</v>
      </c>
      <c r="D2" s="137" t="s">
        <v>29</v>
      </c>
      <c r="E2" s="170">
        <v>9040</v>
      </c>
      <c r="F2" s="22">
        <v>1837.8092662993758</v>
      </c>
      <c r="G2" s="78"/>
      <c r="H2" s="68">
        <f>E2*G2</f>
        <v>0</v>
      </c>
      <c r="I2" s="68">
        <f>F2*G2</f>
        <v>0</v>
      </c>
    </row>
    <row r="3" spans="1:10" x14ac:dyDescent="0.3">
      <c r="A3" s="32"/>
      <c r="B3" s="32"/>
      <c r="C3" s="20" t="s">
        <v>31</v>
      </c>
      <c r="D3" s="137" t="s">
        <v>32</v>
      </c>
      <c r="E3" s="170">
        <v>10313</v>
      </c>
      <c r="F3" s="22">
        <v>2096.6069649718434</v>
      </c>
      <c r="G3" s="78"/>
      <c r="H3" s="68">
        <f t="shared" ref="H3:H9" si="0">E3*G3</f>
        <v>0</v>
      </c>
      <c r="I3" s="68">
        <f t="shared" ref="I3:I9" si="1">F3*G3</f>
        <v>0</v>
      </c>
    </row>
    <row r="4" spans="1:10" x14ac:dyDescent="0.3">
      <c r="A4" s="32"/>
      <c r="B4" s="72" t="s">
        <v>33</v>
      </c>
      <c r="C4" s="20" t="s">
        <v>34</v>
      </c>
      <c r="D4" s="137" t="s">
        <v>35</v>
      </c>
      <c r="E4" s="170">
        <v>11400</v>
      </c>
      <c r="F4" s="22">
        <v>2317.5913313952306</v>
      </c>
      <c r="G4" s="78"/>
      <c r="H4" s="68">
        <f t="shared" si="0"/>
        <v>0</v>
      </c>
      <c r="I4" s="68">
        <f t="shared" si="1"/>
        <v>0</v>
      </c>
    </row>
    <row r="5" spans="1:10" x14ac:dyDescent="0.3">
      <c r="A5" s="32"/>
      <c r="B5" s="72" t="s">
        <v>36</v>
      </c>
      <c r="C5" s="20" t="s">
        <v>37</v>
      </c>
      <c r="D5" s="137" t="s">
        <v>38</v>
      </c>
      <c r="E5" s="170">
        <v>12500</v>
      </c>
      <c r="F5" s="22">
        <v>2541.2185651263494</v>
      </c>
      <c r="G5" s="78"/>
      <c r="H5" s="68">
        <f t="shared" si="0"/>
        <v>0</v>
      </c>
      <c r="I5" s="68">
        <f t="shared" si="1"/>
        <v>0</v>
      </c>
    </row>
    <row r="6" spans="1:10" x14ac:dyDescent="0.3">
      <c r="A6" s="32"/>
      <c r="B6" s="32"/>
      <c r="C6" s="20" t="s">
        <v>39</v>
      </c>
      <c r="D6" s="137" t="s">
        <v>40</v>
      </c>
      <c r="E6" s="170">
        <v>16425</v>
      </c>
      <c r="F6" s="22">
        <v>3339.1611945760233</v>
      </c>
      <c r="G6" s="78"/>
      <c r="H6" s="68">
        <f t="shared" si="0"/>
        <v>0</v>
      </c>
      <c r="I6" s="68">
        <f t="shared" si="1"/>
        <v>0</v>
      </c>
    </row>
    <row r="7" spans="1:10" x14ac:dyDescent="0.3">
      <c r="A7" s="32"/>
      <c r="B7" s="32"/>
      <c r="C7" s="20" t="s">
        <v>41</v>
      </c>
      <c r="D7" s="137" t="s">
        <v>42</v>
      </c>
      <c r="E7" s="170">
        <v>18209.28</v>
      </c>
      <c r="F7" s="22">
        <v>3701.9008314867142</v>
      </c>
      <c r="G7" s="78"/>
      <c r="H7" s="68">
        <f t="shared" si="0"/>
        <v>0</v>
      </c>
      <c r="I7" s="68">
        <f t="shared" si="1"/>
        <v>0</v>
      </c>
    </row>
    <row r="8" spans="1:10" x14ac:dyDescent="0.3">
      <c r="A8" s="32"/>
      <c r="B8" s="19" t="s">
        <v>43</v>
      </c>
      <c r="C8" s="20" t="s">
        <v>44</v>
      </c>
      <c r="D8" s="137" t="s">
        <v>45</v>
      </c>
      <c r="E8" s="170">
        <v>1200</v>
      </c>
      <c r="F8" s="22">
        <v>243.95698225212956</v>
      </c>
      <c r="G8" s="78"/>
      <c r="H8" s="68">
        <f t="shared" si="0"/>
        <v>0</v>
      </c>
      <c r="I8" s="68">
        <f t="shared" si="1"/>
        <v>0</v>
      </c>
    </row>
    <row r="9" spans="1:10" x14ac:dyDescent="0.3">
      <c r="A9" s="36"/>
      <c r="B9" s="36"/>
      <c r="C9" s="133" t="s">
        <v>46</v>
      </c>
      <c r="D9" s="138" t="s">
        <v>47</v>
      </c>
      <c r="E9" s="170">
        <v>1875</v>
      </c>
      <c r="F9" s="134">
        <v>381.18278476895244</v>
      </c>
      <c r="G9" s="97"/>
      <c r="H9" s="91">
        <f t="shared" si="0"/>
        <v>0</v>
      </c>
      <c r="I9" s="91">
        <f t="shared" si="1"/>
        <v>0</v>
      </c>
    </row>
    <row r="10" spans="1:10" ht="28.8" x14ac:dyDescent="0.3">
      <c r="A10" s="32">
        <v>2</v>
      </c>
      <c r="B10" s="32" t="s">
        <v>12</v>
      </c>
      <c r="C10" s="41" t="s">
        <v>214</v>
      </c>
      <c r="D10" s="137" t="s">
        <v>215</v>
      </c>
      <c r="E10" s="170">
        <v>23000</v>
      </c>
      <c r="F10" s="170">
        <v>4675.84</v>
      </c>
      <c r="G10" s="78"/>
      <c r="H10" s="91">
        <f t="shared" ref="H10:H15" si="2">E10*G10</f>
        <v>0</v>
      </c>
      <c r="I10" s="91">
        <f t="shared" ref="I10:I15" si="3">F10*G10</f>
        <v>0</v>
      </c>
    </row>
    <row r="11" spans="1:10" ht="28.8" x14ac:dyDescent="0.3">
      <c r="A11" s="32"/>
      <c r="B11" s="72" t="s">
        <v>216</v>
      </c>
      <c r="C11" s="41" t="s">
        <v>217</v>
      </c>
      <c r="D11" s="137" t="s">
        <v>218</v>
      </c>
      <c r="E11" s="170">
        <v>27600</v>
      </c>
      <c r="F11" s="170">
        <v>5611.01</v>
      </c>
      <c r="G11" s="97"/>
      <c r="H11" s="91">
        <f t="shared" si="2"/>
        <v>0</v>
      </c>
      <c r="I11" s="91">
        <f t="shared" si="3"/>
        <v>0</v>
      </c>
    </row>
    <row r="12" spans="1:10" ht="28.8" x14ac:dyDescent="0.3">
      <c r="A12" s="32"/>
      <c r="B12" s="72" t="s">
        <v>219</v>
      </c>
      <c r="C12" s="41" t="s">
        <v>220</v>
      </c>
      <c r="D12" s="137" t="s">
        <v>221</v>
      </c>
      <c r="E12" s="170">
        <v>32200</v>
      </c>
      <c r="F12" s="170">
        <v>6546.18</v>
      </c>
      <c r="G12" s="97"/>
      <c r="H12" s="91">
        <f t="shared" si="2"/>
        <v>0</v>
      </c>
      <c r="I12" s="91">
        <f t="shared" si="3"/>
        <v>0</v>
      </c>
    </row>
    <row r="13" spans="1:10" ht="28.8" x14ac:dyDescent="0.3">
      <c r="A13" s="32"/>
      <c r="B13" s="32"/>
      <c r="C13" s="41" t="s">
        <v>222</v>
      </c>
      <c r="D13" s="137" t="s">
        <v>223</v>
      </c>
      <c r="E13" s="170">
        <v>34500</v>
      </c>
      <c r="F13" s="191">
        <v>7013.76</v>
      </c>
      <c r="G13" s="135"/>
      <c r="H13" s="68">
        <f t="shared" si="2"/>
        <v>0</v>
      </c>
      <c r="I13" s="68">
        <f t="shared" si="3"/>
        <v>0</v>
      </c>
    </row>
    <row r="14" spans="1:10" x14ac:dyDescent="0.3">
      <c r="A14" s="214"/>
      <c r="B14" s="227"/>
      <c r="C14" s="228"/>
      <c r="D14" s="215" t="s">
        <v>396</v>
      </c>
      <c r="E14" s="215"/>
      <c r="F14" s="215"/>
      <c r="G14" s="215"/>
      <c r="H14" s="216">
        <f>SUM(H2:H13)</f>
        <v>0</v>
      </c>
      <c r="I14" s="216">
        <f>SUM(I2:I13)</f>
        <v>0</v>
      </c>
      <c r="J14" s="67"/>
    </row>
    <row r="15" spans="1:10" s="210" customFormat="1" ht="28.8" x14ac:dyDescent="0.3">
      <c r="A15" s="154"/>
      <c r="B15" s="217" t="s">
        <v>408</v>
      </c>
      <c r="C15" s="217" t="s">
        <v>409</v>
      </c>
      <c r="D15" s="218" t="s">
        <v>410</v>
      </c>
      <c r="E15" s="219">
        <v>41265</v>
      </c>
      <c r="F15" s="161">
        <f>E15/4.9189</f>
        <v>8389.0707271951051</v>
      </c>
      <c r="G15" s="220"/>
      <c r="H15" s="161">
        <f t="shared" si="2"/>
        <v>0</v>
      </c>
      <c r="I15" s="161">
        <f t="shared" si="3"/>
        <v>0</v>
      </c>
      <c r="J15"/>
    </row>
    <row r="16" spans="1:10" s="210" customFormat="1" ht="28.8" x14ac:dyDescent="0.3">
      <c r="A16" s="154"/>
      <c r="B16" s="217" t="s">
        <v>408</v>
      </c>
      <c r="C16" s="217" t="s">
        <v>411</v>
      </c>
      <c r="D16" s="218" t="s">
        <v>413</v>
      </c>
      <c r="E16" s="219">
        <v>18700</v>
      </c>
      <c r="F16" s="161">
        <f>E16/4.9189</f>
        <v>3801.6629734290186</v>
      </c>
      <c r="G16" s="220"/>
      <c r="H16" s="161">
        <f t="shared" ref="H16:H17" si="4">E16*G16</f>
        <v>0</v>
      </c>
      <c r="I16" s="161">
        <f t="shared" ref="I16:I17" si="5">F16*G16</f>
        <v>0</v>
      </c>
      <c r="J16"/>
    </row>
    <row r="17" spans="1:10" ht="28.8" x14ac:dyDescent="0.3">
      <c r="A17" s="154"/>
      <c r="B17" s="217" t="s">
        <v>408</v>
      </c>
      <c r="C17" s="217" t="s">
        <v>412</v>
      </c>
      <c r="D17" s="218" t="s">
        <v>414</v>
      </c>
      <c r="E17" s="219">
        <v>26116</v>
      </c>
      <c r="F17" s="161">
        <f>E17/4.9189</f>
        <v>5309.3171237471797</v>
      </c>
      <c r="G17" s="220"/>
      <c r="H17" s="161">
        <f t="shared" si="4"/>
        <v>0</v>
      </c>
      <c r="I17" s="161">
        <f t="shared" si="5"/>
        <v>0</v>
      </c>
    </row>
    <row r="18" spans="1:10" x14ac:dyDescent="0.3">
      <c r="A18" s="221"/>
      <c r="B18" s="229"/>
      <c r="C18" s="229"/>
      <c r="D18" s="222" t="s">
        <v>396</v>
      </c>
      <c r="E18" s="222"/>
      <c r="F18" s="222"/>
      <c r="G18" s="222"/>
      <c r="H18" s="223">
        <f>SUM(H15:H17)</f>
        <v>0</v>
      </c>
      <c r="I18" s="223">
        <f>SUM(I15:I17)</f>
        <v>0</v>
      </c>
    </row>
    <row r="19" spans="1:10" s="189" customFormat="1" x14ac:dyDescent="0.3">
      <c r="A19" s="210"/>
      <c r="B19" s="211"/>
      <c r="C19" s="211"/>
      <c r="D19" s="212"/>
      <c r="E19" s="212"/>
      <c r="F19" s="212"/>
      <c r="G19" s="212"/>
      <c r="H19" s="213"/>
      <c r="I19" s="213"/>
    </row>
    <row r="20" spans="1:10" x14ac:dyDescent="0.3">
      <c r="A20" s="73"/>
      <c r="B20" s="85" t="s">
        <v>145</v>
      </c>
      <c r="C20" s="55"/>
      <c r="D20" s="55"/>
      <c r="E20" s="77"/>
      <c r="F20" s="77"/>
      <c r="G20" s="55"/>
      <c r="H20" s="55"/>
      <c r="I20" s="55"/>
    </row>
    <row r="21" spans="1:10" ht="129.6" x14ac:dyDescent="0.3">
      <c r="A21" s="86"/>
      <c r="B21" s="87" t="s">
        <v>146</v>
      </c>
      <c r="C21" s="88" t="s">
        <v>147</v>
      </c>
      <c r="D21" s="89" t="s">
        <v>148</v>
      </c>
      <c r="E21" s="192">
        <v>650</v>
      </c>
      <c r="F21" s="193">
        <f>E21/4.9189</f>
        <v>132.14336538657017</v>
      </c>
      <c r="G21" s="78"/>
      <c r="H21" s="91">
        <f>G21*E21</f>
        <v>0</v>
      </c>
      <c r="I21" s="91">
        <f>F21*G21</f>
        <v>0</v>
      </c>
    </row>
    <row r="22" spans="1:10" x14ac:dyDescent="0.3">
      <c r="A22" s="75"/>
      <c r="B22" s="32" t="s">
        <v>149</v>
      </c>
      <c r="C22" s="32"/>
      <c r="D22" s="32" t="s">
        <v>150</v>
      </c>
      <c r="E22" s="191">
        <v>900</v>
      </c>
      <c r="F22" s="170">
        <f>E22/4.9189</f>
        <v>182.96773668909717</v>
      </c>
      <c r="G22" s="78"/>
      <c r="H22" s="68">
        <f>G22*E22</f>
        <v>0</v>
      </c>
      <c r="I22" s="68">
        <f>F22*G22</f>
        <v>0</v>
      </c>
    </row>
    <row r="23" spans="1:10" x14ac:dyDescent="0.3">
      <c r="A23" s="116"/>
      <c r="B23" s="224"/>
      <c r="C23" s="226"/>
      <c r="D23" s="190" t="s">
        <v>397</v>
      </c>
      <c r="E23" s="117"/>
      <c r="F23" s="117"/>
      <c r="G23" s="117"/>
      <c r="H23" s="118">
        <f>SUM(H21:H22)</f>
        <v>0</v>
      </c>
      <c r="I23" s="118">
        <f>SUM(I21:I22)</f>
        <v>0</v>
      </c>
      <c r="J23" s="67"/>
    </row>
    <row r="24" spans="1:10" s="189" customFormat="1" x14ac:dyDescent="0.3">
      <c r="A24" s="181"/>
      <c r="B24" s="182"/>
      <c r="C24" s="183"/>
      <c r="D24" s="184"/>
      <c r="E24" s="185"/>
      <c r="F24" s="186"/>
      <c r="G24" s="186"/>
      <c r="H24" s="187"/>
      <c r="I24" s="187"/>
      <c r="J24" s="188"/>
    </row>
    <row r="25" spans="1:10" x14ac:dyDescent="0.3">
      <c r="A25" s="116"/>
      <c r="B25" s="116"/>
      <c r="C25" s="116"/>
      <c r="D25" s="224" t="s">
        <v>395</v>
      </c>
      <c r="E25" s="226"/>
      <c r="F25" s="117"/>
      <c r="G25" s="117"/>
      <c r="H25" s="118">
        <f>H23+H14+H18</f>
        <v>0</v>
      </c>
      <c r="I25" s="118">
        <f>I23+I14+I18</f>
        <v>0</v>
      </c>
      <c r="J25" s="67"/>
    </row>
  </sheetData>
  <mergeCells count="4">
    <mergeCell ref="B14:C14"/>
    <mergeCell ref="D25:E25"/>
    <mergeCell ref="B23:C23"/>
    <mergeCell ref="B18:C18"/>
  </mergeCells>
  <hyperlinks>
    <hyperlink ref="C21" r:id="rId1" xr:uid="{1BAD5933-EB9A-4A55-85E4-F620D08F6FB8}"/>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0F65-9868-4C91-854F-F314F74C3511}">
  <sheetPr>
    <tabColor theme="4" tint="0.39997558519241921"/>
  </sheetPr>
  <dimension ref="A1:J24"/>
  <sheetViews>
    <sheetView topLeftCell="C1" workbookViewId="0">
      <selection activeCell="D12" sqref="D12"/>
    </sheetView>
  </sheetViews>
  <sheetFormatPr defaultRowHeight="14.4" x14ac:dyDescent="0.3"/>
  <cols>
    <col min="2" max="2" width="34.5546875" customWidth="1"/>
    <col min="3" max="3" width="18.33203125" customWidth="1"/>
    <col min="4" max="4" width="74" style="10" customWidth="1"/>
    <col min="5" max="5" width="13.44140625" customWidth="1"/>
    <col min="6" max="6" width="13.5546875" customWidth="1"/>
    <col min="8" max="8" width="15.77734375" customWidth="1"/>
    <col min="9" max="9" width="15.33203125" customWidth="1"/>
  </cols>
  <sheetData>
    <row r="1" spans="1:10" ht="27.6" x14ac:dyDescent="0.3">
      <c r="A1" s="119" t="s">
        <v>18</v>
      </c>
      <c r="B1" s="120" t="s">
        <v>19</v>
      </c>
      <c r="C1" s="120" t="s">
        <v>20</v>
      </c>
      <c r="D1" s="136" t="s">
        <v>153</v>
      </c>
      <c r="E1" s="123" t="s">
        <v>22</v>
      </c>
      <c r="F1" s="123" t="s">
        <v>23</v>
      </c>
      <c r="G1" s="122" t="s">
        <v>24</v>
      </c>
      <c r="H1" s="122" t="s">
        <v>25</v>
      </c>
      <c r="I1" s="122" t="s">
        <v>26</v>
      </c>
    </row>
    <row r="2" spans="1:10" x14ac:dyDescent="0.3">
      <c r="A2" s="75">
        <v>1</v>
      </c>
      <c r="B2" s="69" t="s">
        <v>27</v>
      </c>
      <c r="C2" s="20" t="s">
        <v>28</v>
      </c>
      <c r="D2" s="137" t="s">
        <v>29</v>
      </c>
      <c r="E2" s="170">
        <v>9040</v>
      </c>
      <c r="F2" s="22">
        <v>1837.8092662993758</v>
      </c>
      <c r="G2" s="78"/>
      <c r="H2" s="68">
        <f>E2*G2</f>
        <v>0</v>
      </c>
      <c r="I2" s="68">
        <f>F2*G2</f>
        <v>0</v>
      </c>
    </row>
    <row r="3" spans="1:10" x14ac:dyDescent="0.3">
      <c r="A3" s="32"/>
      <c r="B3" s="32"/>
      <c r="C3" s="20" t="s">
        <v>31</v>
      </c>
      <c r="D3" s="137" t="s">
        <v>32</v>
      </c>
      <c r="E3" s="170">
        <v>10313</v>
      </c>
      <c r="F3" s="22">
        <v>2096.6069649718434</v>
      </c>
      <c r="G3" s="78"/>
      <c r="H3" s="68">
        <f t="shared" ref="H3:H12" si="0">E3*G3</f>
        <v>0</v>
      </c>
      <c r="I3" s="68">
        <f t="shared" ref="I3:I12" si="1">F3*G3</f>
        <v>0</v>
      </c>
    </row>
    <row r="4" spans="1:10" x14ac:dyDescent="0.3">
      <c r="A4" s="32"/>
      <c r="B4" s="72" t="s">
        <v>33</v>
      </c>
      <c r="C4" s="20" t="s">
        <v>34</v>
      </c>
      <c r="D4" s="137" t="s">
        <v>35</v>
      </c>
      <c r="E4" s="170">
        <v>11400</v>
      </c>
      <c r="F4" s="22">
        <v>2317.5913313952306</v>
      </c>
      <c r="G4" s="78"/>
      <c r="H4" s="68">
        <f t="shared" si="0"/>
        <v>0</v>
      </c>
      <c r="I4" s="68">
        <f t="shared" si="1"/>
        <v>0</v>
      </c>
    </row>
    <row r="5" spans="1:10" x14ac:dyDescent="0.3">
      <c r="A5" s="32"/>
      <c r="B5" s="72" t="s">
        <v>36</v>
      </c>
      <c r="C5" s="20" t="s">
        <v>37</v>
      </c>
      <c r="D5" s="137" t="s">
        <v>38</v>
      </c>
      <c r="E5" s="170">
        <v>12500</v>
      </c>
      <c r="F5" s="22">
        <v>2541.2185651263494</v>
      </c>
      <c r="G5" s="78"/>
      <c r="H5" s="68">
        <f t="shared" si="0"/>
        <v>0</v>
      </c>
      <c r="I5" s="68">
        <f t="shared" si="1"/>
        <v>0</v>
      </c>
    </row>
    <row r="6" spans="1:10" x14ac:dyDescent="0.3">
      <c r="A6" s="32"/>
      <c r="B6" s="32"/>
      <c r="C6" s="20" t="s">
        <v>39</v>
      </c>
      <c r="D6" s="137" t="s">
        <v>40</v>
      </c>
      <c r="E6" s="170">
        <v>16425</v>
      </c>
      <c r="F6" s="22">
        <v>3339.1611945760233</v>
      </c>
      <c r="G6" s="78"/>
      <c r="H6" s="68">
        <f t="shared" si="0"/>
        <v>0</v>
      </c>
      <c r="I6" s="68">
        <f t="shared" si="1"/>
        <v>0</v>
      </c>
    </row>
    <row r="7" spans="1:10" x14ac:dyDescent="0.3">
      <c r="A7" s="32"/>
      <c r="B7" s="32"/>
      <c r="C7" s="20" t="s">
        <v>41</v>
      </c>
      <c r="D7" s="137" t="s">
        <v>42</v>
      </c>
      <c r="E7" s="170">
        <v>18209.28</v>
      </c>
      <c r="F7" s="22">
        <v>3701.9008314867142</v>
      </c>
      <c r="G7" s="78"/>
      <c r="H7" s="68">
        <f t="shared" si="0"/>
        <v>0</v>
      </c>
      <c r="I7" s="68">
        <f t="shared" si="1"/>
        <v>0</v>
      </c>
    </row>
    <row r="8" spans="1:10" x14ac:dyDescent="0.3">
      <c r="A8" s="32"/>
      <c r="B8" s="19" t="s">
        <v>43</v>
      </c>
      <c r="C8" s="20" t="s">
        <v>44</v>
      </c>
      <c r="D8" s="137" t="s">
        <v>45</v>
      </c>
      <c r="E8" s="170">
        <v>1200</v>
      </c>
      <c r="F8" s="22">
        <v>243.95698225212956</v>
      </c>
      <c r="G8" s="78"/>
      <c r="H8" s="68">
        <f t="shared" si="0"/>
        <v>0</v>
      </c>
      <c r="I8" s="68">
        <f t="shared" si="1"/>
        <v>0</v>
      </c>
    </row>
    <row r="9" spans="1:10" x14ac:dyDescent="0.3">
      <c r="A9" s="36"/>
      <c r="B9" s="36"/>
      <c r="C9" s="133" t="s">
        <v>46</v>
      </c>
      <c r="D9" s="138" t="s">
        <v>47</v>
      </c>
      <c r="E9" s="170">
        <v>1875</v>
      </c>
      <c r="F9" s="134">
        <v>381.18278476895244</v>
      </c>
      <c r="G9" s="97"/>
      <c r="H9" s="91">
        <f t="shared" si="0"/>
        <v>0</v>
      </c>
      <c r="I9" s="91">
        <f t="shared" si="1"/>
        <v>0</v>
      </c>
    </row>
    <row r="10" spans="1:10" s="210" customFormat="1" ht="28.8" x14ac:dyDescent="0.3">
      <c r="A10" s="154"/>
      <c r="B10" s="217" t="s">
        <v>408</v>
      </c>
      <c r="C10" s="217" t="s">
        <v>409</v>
      </c>
      <c r="D10" s="218" t="s">
        <v>410</v>
      </c>
      <c r="E10" s="219">
        <v>41265</v>
      </c>
      <c r="F10" s="161">
        <f>E10/4.9189</f>
        <v>8389.0707271951051</v>
      </c>
      <c r="G10" s="220"/>
      <c r="H10" s="161">
        <f t="shared" si="0"/>
        <v>0</v>
      </c>
      <c r="I10" s="161">
        <f t="shared" si="1"/>
        <v>0</v>
      </c>
      <c r="J10"/>
    </row>
    <row r="11" spans="1:10" s="210" customFormat="1" ht="28.8" x14ac:dyDescent="0.3">
      <c r="A11" s="154"/>
      <c r="B11" s="217" t="s">
        <v>408</v>
      </c>
      <c r="C11" s="217" t="s">
        <v>411</v>
      </c>
      <c r="D11" s="218" t="s">
        <v>413</v>
      </c>
      <c r="E11" s="219">
        <v>18700</v>
      </c>
      <c r="F11" s="161">
        <f>E11/4.9189</f>
        <v>3801.6629734290186</v>
      </c>
      <c r="G11" s="220"/>
      <c r="H11" s="161">
        <f t="shared" si="0"/>
        <v>0</v>
      </c>
      <c r="I11" s="161">
        <f t="shared" si="1"/>
        <v>0</v>
      </c>
      <c r="J11"/>
    </row>
    <row r="12" spans="1:10" ht="28.8" x14ac:dyDescent="0.3">
      <c r="A12" s="154"/>
      <c r="B12" s="217" t="s">
        <v>408</v>
      </c>
      <c r="C12" s="217" t="s">
        <v>412</v>
      </c>
      <c r="D12" s="218" t="s">
        <v>414</v>
      </c>
      <c r="E12" s="219">
        <v>26116</v>
      </c>
      <c r="F12" s="161">
        <f>E12/4.9189</f>
        <v>5309.3171237471797</v>
      </c>
      <c r="G12" s="220"/>
      <c r="H12" s="161">
        <f t="shared" si="0"/>
        <v>0</v>
      </c>
      <c r="I12" s="161">
        <f t="shared" si="1"/>
        <v>0</v>
      </c>
    </row>
    <row r="13" spans="1:10" x14ac:dyDescent="0.3">
      <c r="A13" s="221"/>
      <c r="B13" s="229"/>
      <c r="C13" s="229"/>
      <c r="D13" s="222" t="s">
        <v>396</v>
      </c>
      <c r="E13" s="222"/>
      <c r="F13" s="222"/>
      <c r="G13" s="222"/>
      <c r="H13" s="223">
        <f>SUM(H2:H12)</f>
        <v>0</v>
      </c>
      <c r="I13" s="223">
        <f>SUM(I2:I12)</f>
        <v>0</v>
      </c>
    </row>
    <row r="14" spans="1:10" s="189" customFormat="1" x14ac:dyDescent="0.3">
      <c r="A14" s="210"/>
      <c r="B14" s="211"/>
      <c r="C14" s="211"/>
      <c r="D14" s="212"/>
      <c r="E14" s="212"/>
      <c r="F14" s="212"/>
      <c r="G14" s="212"/>
      <c r="H14" s="213"/>
      <c r="I14" s="213"/>
    </row>
    <row r="16" spans="1:10" s="55" customFormat="1" x14ac:dyDescent="0.3">
      <c r="A16" s="73"/>
      <c r="B16" s="55" t="s">
        <v>151</v>
      </c>
      <c r="E16" s="77"/>
      <c r="F16" s="77"/>
    </row>
    <row r="17" spans="1:10" ht="41.4" x14ac:dyDescent="0.3">
      <c r="A17" s="119" t="s">
        <v>18</v>
      </c>
      <c r="B17" s="120" t="s">
        <v>19</v>
      </c>
      <c r="C17" s="120" t="s">
        <v>152</v>
      </c>
      <c r="D17" s="120" t="s">
        <v>153</v>
      </c>
      <c r="E17" s="123" t="s">
        <v>154</v>
      </c>
      <c r="F17" s="123" t="s">
        <v>155</v>
      </c>
      <c r="G17" s="122" t="s">
        <v>24</v>
      </c>
      <c r="H17" s="122" t="s">
        <v>25</v>
      </c>
      <c r="I17" s="122" t="s">
        <v>26</v>
      </c>
    </row>
    <row r="18" spans="1:10" x14ac:dyDescent="0.3">
      <c r="A18" s="37" t="s">
        <v>156</v>
      </c>
      <c r="B18" s="38"/>
      <c r="C18" s="44"/>
      <c r="D18" s="41"/>
      <c r="E18" s="67"/>
      <c r="F18" s="67"/>
      <c r="G18" s="67"/>
    </row>
    <row r="19" spans="1:10" ht="27.6" x14ac:dyDescent="0.3">
      <c r="A19" s="75"/>
      <c r="B19" s="93" t="s">
        <v>157</v>
      </c>
      <c r="C19" s="139"/>
      <c r="D19" s="139" t="s">
        <v>158</v>
      </c>
      <c r="E19" s="96">
        <v>807</v>
      </c>
      <c r="F19" s="91">
        <f>E19/4.9189</f>
        <v>164.06107056455713</v>
      </c>
      <c r="G19" s="108"/>
      <c r="H19" s="68">
        <f>E19*G19</f>
        <v>0</v>
      </c>
      <c r="I19" s="68">
        <f>F19*G19</f>
        <v>0</v>
      </c>
    </row>
    <row r="20" spans="1:10" ht="53.25" customHeight="1" x14ac:dyDescent="0.3">
      <c r="A20" s="75"/>
      <c r="B20" s="94" t="s">
        <v>159</v>
      </c>
      <c r="C20" s="139"/>
      <c r="D20" s="139" t="s">
        <v>158</v>
      </c>
      <c r="E20" s="95">
        <v>1202.8</v>
      </c>
      <c r="F20" s="68">
        <f t="shared" ref="F20" si="2">E20/4.9189</f>
        <v>244.52621521071785</v>
      </c>
      <c r="G20" s="78"/>
      <c r="H20" s="68">
        <f t="shared" ref="H20" si="3">E20*G20</f>
        <v>0</v>
      </c>
      <c r="I20" s="68">
        <f t="shared" ref="I20" si="4">F20*G20</f>
        <v>0</v>
      </c>
    </row>
    <row r="21" spans="1:10" x14ac:dyDescent="0.3">
      <c r="A21" s="98" t="s">
        <v>161</v>
      </c>
      <c r="B21" s="99"/>
      <c r="C21" s="99"/>
      <c r="D21" s="100"/>
      <c r="E21" s="91"/>
      <c r="F21" s="91"/>
      <c r="G21" s="91"/>
      <c r="H21" s="36"/>
      <c r="I21" s="36"/>
    </row>
    <row r="22" spans="1:10" x14ac:dyDescent="0.3">
      <c r="A22" s="199"/>
      <c r="B22" s="200"/>
      <c r="C22" s="200"/>
      <c r="D22" s="202" t="s">
        <v>400</v>
      </c>
      <c r="E22" s="201"/>
      <c r="F22" s="201"/>
      <c r="G22" s="200"/>
      <c r="H22" s="201">
        <f>SUM(H19:H21)</f>
        <v>0</v>
      </c>
      <c r="I22" s="201">
        <f>SUM(I19:I21)</f>
        <v>0</v>
      </c>
    </row>
    <row r="24" spans="1:10" x14ac:dyDescent="0.3">
      <c r="A24" s="116"/>
      <c r="B24" s="116"/>
      <c r="C24" s="116"/>
      <c r="D24" s="230" t="s">
        <v>415</v>
      </c>
      <c r="E24" s="231"/>
      <c r="F24" s="117"/>
      <c r="G24" s="117"/>
      <c r="H24" s="118">
        <f>H13+H22</f>
        <v>0</v>
      </c>
      <c r="I24" s="118">
        <f>I13+I22</f>
        <v>0</v>
      </c>
      <c r="J24" s="67"/>
    </row>
  </sheetData>
  <mergeCells count="2">
    <mergeCell ref="B13:C13"/>
    <mergeCell ref="D24:E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opLeftCell="D1" workbookViewId="0">
      <pane ySplit="1" topLeftCell="A2" activePane="bottomLeft" state="frozen"/>
      <selection pane="bottomLeft" sqref="A1:G3"/>
    </sheetView>
  </sheetViews>
  <sheetFormatPr defaultRowHeight="14.4" x14ac:dyDescent="0.3"/>
  <cols>
    <col min="1" max="1" width="24.21875" style="6" customWidth="1"/>
    <col min="2" max="2" width="19" style="6" customWidth="1"/>
    <col min="3" max="3" width="29.21875" style="9" customWidth="1"/>
    <col min="4" max="4" width="91" style="6" customWidth="1"/>
    <col min="5" max="5" width="14.44140625" style="6" customWidth="1"/>
    <col min="6" max="6" width="16.21875" style="6" bestFit="1" customWidth="1"/>
    <col min="7" max="7" width="16.77734375" style="6" bestFit="1" customWidth="1"/>
    <col min="8" max="10" width="9.21875" style="6"/>
  </cols>
  <sheetData>
    <row r="1" spans="1:11" x14ac:dyDescent="0.3">
      <c r="A1" s="17" t="s">
        <v>224</v>
      </c>
      <c r="B1" s="17" t="s">
        <v>225</v>
      </c>
      <c r="C1" s="17" t="s">
        <v>226</v>
      </c>
      <c r="D1" s="17" t="s">
        <v>227</v>
      </c>
      <c r="E1" s="17" t="s">
        <v>228</v>
      </c>
      <c r="F1" s="17" t="s">
        <v>22</v>
      </c>
      <c r="G1" s="17" t="s">
        <v>23</v>
      </c>
      <c r="H1" s="17" t="s">
        <v>229</v>
      </c>
      <c r="I1" s="17" t="s">
        <v>230</v>
      </c>
      <c r="J1" s="18" t="s">
        <v>231</v>
      </c>
      <c r="K1" s="13">
        <v>4.9188999999999998</v>
      </c>
    </row>
    <row r="2" spans="1:11" ht="193.2" x14ac:dyDescent="0.3">
      <c r="A2" s="19" t="s">
        <v>232</v>
      </c>
      <c r="B2" s="20" t="s">
        <v>28</v>
      </c>
      <c r="C2" s="14" t="s">
        <v>29</v>
      </c>
      <c r="D2" s="21" t="s">
        <v>404</v>
      </c>
      <c r="E2" s="15" t="s">
        <v>233</v>
      </c>
      <c r="F2" s="16">
        <v>9040</v>
      </c>
      <c r="G2" s="22">
        <v>1837.8092662993758</v>
      </c>
      <c r="H2" s="19"/>
      <c r="I2" s="19"/>
    </row>
    <row r="3" spans="1:11" ht="234.6" x14ac:dyDescent="0.3">
      <c r="A3" s="19" t="s">
        <v>232</v>
      </c>
      <c r="B3" s="20" t="s">
        <v>31</v>
      </c>
      <c r="C3" s="14" t="s">
        <v>32</v>
      </c>
      <c r="D3" s="21" t="s">
        <v>407</v>
      </c>
      <c r="E3" s="15" t="s">
        <v>233</v>
      </c>
      <c r="F3" s="16">
        <v>10313</v>
      </c>
      <c r="G3" s="22">
        <v>2096.6069649718434</v>
      </c>
      <c r="H3" s="19"/>
      <c r="I3" s="19"/>
    </row>
    <row r="4" spans="1:11" ht="207" x14ac:dyDescent="0.3">
      <c r="A4" s="19" t="s">
        <v>232</v>
      </c>
      <c r="B4" s="20" t="s">
        <v>34</v>
      </c>
      <c r="C4" s="14" t="s">
        <v>35</v>
      </c>
      <c r="D4" s="21" t="s">
        <v>234</v>
      </c>
      <c r="E4" s="15" t="s">
        <v>233</v>
      </c>
      <c r="F4" s="16">
        <v>11400</v>
      </c>
      <c r="G4" s="22">
        <v>2317.5913313952306</v>
      </c>
      <c r="H4" s="19"/>
      <c r="I4" s="19"/>
    </row>
    <row r="5" spans="1:11" ht="234.6" x14ac:dyDescent="0.3">
      <c r="A5" s="19" t="s">
        <v>232</v>
      </c>
      <c r="B5" s="20" t="s">
        <v>37</v>
      </c>
      <c r="C5" s="14" t="s">
        <v>38</v>
      </c>
      <c r="D5" s="21" t="s">
        <v>403</v>
      </c>
      <c r="E5" s="15" t="s">
        <v>233</v>
      </c>
      <c r="F5" s="16">
        <v>12500</v>
      </c>
      <c r="G5" s="22">
        <v>2541.2185651263494</v>
      </c>
      <c r="H5" s="19"/>
      <c r="I5" s="19"/>
    </row>
    <row r="6" spans="1:11" ht="193.2" x14ac:dyDescent="0.3">
      <c r="A6" s="19" t="s">
        <v>232</v>
      </c>
      <c r="B6" s="20" t="s">
        <v>39</v>
      </c>
      <c r="C6" s="14" t="s">
        <v>40</v>
      </c>
      <c r="D6" s="21" t="s">
        <v>405</v>
      </c>
      <c r="E6" s="15" t="s">
        <v>233</v>
      </c>
      <c r="F6" s="16">
        <v>16425</v>
      </c>
      <c r="G6" s="22">
        <v>3339.1611945760233</v>
      </c>
      <c r="H6" s="19"/>
      <c r="I6" s="19"/>
    </row>
    <row r="7" spans="1:11" ht="234.6" x14ac:dyDescent="0.3">
      <c r="A7" s="19" t="s">
        <v>232</v>
      </c>
      <c r="B7" s="20" t="s">
        <v>41</v>
      </c>
      <c r="C7" s="14" t="s">
        <v>42</v>
      </c>
      <c r="D7" s="21" t="s">
        <v>406</v>
      </c>
      <c r="E7" s="15" t="s">
        <v>233</v>
      </c>
      <c r="F7" s="16">
        <v>18209.28</v>
      </c>
      <c r="G7" s="22">
        <v>3701.9008314867142</v>
      </c>
      <c r="H7" s="19"/>
      <c r="I7" s="19"/>
    </row>
    <row r="8" spans="1:11" ht="27.6" x14ac:dyDescent="0.3">
      <c r="A8" s="19" t="s">
        <v>235</v>
      </c>
      <c r="B8" s="20" t="s">
        <v>44</v>
      </c>
      <c r="C8" s="14" t="s">
        <v>45</v>
      </c>
      <c r="D8" s="23" t="s">
        <v>236</v>
      </c>
      <c r="E8" s="15" t="s">
        <v>237</v>
      </c>
      <c r="F8" s="16">
        <v>1200</v>
      </c>
      <c r="G8" s="22">
        <v>243.95698225212956</v>
      </c>
      <c r="H8" s="22"/>
      <c r="I8" s="19"/>
    </row>
    <row r="9" spans="1:11" ht="27.6" x14ac:dyDescent="0.3">
      <c r="A9" s="19" t="s">
        <v>235</v>
      </c>
      <c r="B9" s="20" t="s">
        <v>46</v>
      </c>
      <c r="C9" s="14" t="s">
        <v>47</v>
      </c>
      <c r="D9" s="23" t="s">
        <v>238</v>
      </c>
      <c r="E9" s="15" t="s">
        <v>237</v>
      </c>
      <c r="F9" s="16">
        <v>1875</v>
      </c>
      <c r="G9" s="22">
        <v>381.18278476895244</v>
      </c>
      <c r="H9" s="19"/>
      <c r="I9" s="19"/>
    </row>
  </sheetData>
  <sortState xmlns:xlrd2="http://schemas.microsoft.com/office/spreadsheetml/2017/richdata2" ref="A2:G17">
    <sortCondition ref="F2:F17"/>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C488D-606B-4989-A87E-37D3C8ADEAD1}">
  <dimension ref="A1:K14"/>
  <sheetViews>
    <sheetView workbookViewId="0">
      <pane ySplit="1" topLeftCell="A2" activePane="bottomLeft" state="frozen"/>
      <selection pane="bottomLeft"/>
    </sheetView>
  </sheetViews>
  <sheetFormatPr defaultColWidth="8.77734375" defaultRowHeight="14.4" x14ac:dyDescent="0.3"/>
  <cols>
    <col min="1" max="1" width="16" style="6" customWidth="1"/>
    <col min="2" max="2" width="28.44140625" style="7" customWidth="1"/>
    <col min="3" max="3" width="39" style="8" customWidth="1"/>
    <col min="4" max="4" width="108.5546875" style="6" customWidth="1"/>
    <col min="5" max="5" width="10.44140625" style="6" bestFit="1" customWidth="1"/>
    <col min="6" max="6" width="16.77734375" style="150" customWidth="1"/>
    <col min="7" max="7" width="17.44140625" style="150" bestFit="1" customWidth="1"/>
    <col min="8" max="8" width="8.77734375" style="6"/>
    <col min="9" max="9" width="58.5546875" style="6" customWidth="1"/>
    <col min="10" max="16384" width="8.77734375" style="6"/>
  </cols>
  <sheetData>
    <row r="1" spans="1:11" customFormat="1" x14ac:dyDescent="0.3">
      <c r="A1" s="140" t="s">
        <v>224</v>
      </c>
      <c r="B1" s="140" t="s">
        <v>239</v>
      </c>
      <c r="C1" s="140"/>
      <c r="D1" s="140" t="s">
        <v>240</v>
      </c>
      <c r="E1" s="140" t="s">
        <v>228</v>
      </c>
      <c r="F1" s="148" t="s">
        <v>22</v>
      </c>
      <c r="G1" s="148" t="s">
        <v>23</v>
      </c>
      <c r="H1" s="140" t="s">
        <v>229</v>
      </c>
      <c r="I1" s="140" t="s">
        <v>230</v>
      </c>
      <c r="J1" s="140" t="s">
        <v>231</v>
      </c>
      <c r="K1" s="141">
        <v>4.9188999999999998</v>
      </c>
    </row>
    <row r="2" spans="1:11" ht="43.2" x14ac:dyDescent="0.3">
      <c r="A2" s="142" t="s">
        <v>241</v>
      </c>
      <c r="B2" s="143" t="s">
        <v>170</v>
      </c>
      <c r="C2" s="143" t="s">
        <v>171</v>
      </c>
      <c r="D2" s="143" t="s">
        <v>242</v>
      </c>
      <c r="E2" s="142" t="s">
        <v>243</v>
      </c>
      <c r="F2" s="149">
        <v>4242</v>
      </c>
      <c r="G2" s="149">
        <v>862.38793226127791</v>
      </c>
      <c r="H2" s="142"/>
      <c r="I2" s="142"/>
      <c r="J2" s="142"/>
      <c r="K2" s="142"/>
    </row>
    <row r="3" spans="1:11" ht="115.2" x14ac:dyDescent="0.3">
      <c r="A3" s="142" t="s">
        <v>241</v>
      </c>
      <c r="B3" s="144" t="s">
        <v>173</v>
      </c>
      <c r="C3" s="145" t="s">
        <v>174</v>
      </c>
      <c r="D3" s="143" t="s">
        <v>244</v>
      </c>
      <c r="E3" s="142" t="s">
        <v>245</v>
      </c>
      <c r="F3" s="149">
        <v>2532</v>
      </c>
      <c r="G3" s="149">
        <v>514.74923255199337</v>
      </c>
      <c r="H3" s="142" t="s">
        <v>246</v>
      </c>
      <c r="I3" s="146" t="s">
        <v>247</v>
      </c>
      <c r="J3" s="142"/>
      <c r="K3" s="142"/>
    </row>
    <row r="4" spans="1:11" ht="115.2" x14ac:dyDescent="0.3">
      <c r="A4" s="142" t="s">
        <v>241</v>
      </c>
      <c r="B4" s="144" t="s">
        <v>175</v>
      </c>
      <c r="C4" s="145" t="s">
        <v>176</v>
      </c>
      <c r="D4" s="143" t="s">
        <v>248</v>
      </c>
      <c r="E4" s="142" t="s">
        <v>245</v>
      </c>
      <c r="F4" s="149">
        <v>2568</v>
      </c>
      <c r="G4" s="149">
        <v>522.06794201955722</v>
      </c>
      <c r="H4" s="142" t="s">
        <v>246</v>
      </c>
      <c r="I4" s="146" t="s">
        <v>249</v>
      </c>
      <c r="J4" s="142"/>
      <c r="K4" s="142"/>
    </row>
    <row r="5" spans="1:11" ht="86.4" x14ac:dyDescent="0.3">
      <c r="A5" s="142" t="s">
        <v>241</v>
      </c>
      <c r="B5" s="144" t="s">
        <v>177</v>
      </c>
      <c r="C5" s="145" t="s">
        <v>178</v>
      </c>
      <c r="D5" s="143" t="s">
        <v>250</v>
      </c>
      <c r="E5" s="142" t="s">
        <v>245</v>
      </c>
      <c r="F5" s="149">
        <v>2914</v>
      </c>
      <c r="G5" s="149">
        <v>592.40887190225465</v>
      </c>
      <c r="H5" s="142" t="s">
        <v>246</v>
      </c>
      <c r="I5" s="146" t="s">
        <v>247</v>
      </c>
      <c r="J5" s="142"/>
      <c r="K5" s="142"/>
    </row>
    <row r="6" spans="1:11" ht="86.4" x14ac:dyDescent="0.3">
      <c r="A6" s="142" t="s">
        <v>241</v>
      </c>
      <c r="B6" s="144" t="s">
        <v>179</v>
      </c>
      <c r="C6" s="145" t="s">
        <v>178</v>
      </c>
      <c r="D6" s="143" t="s">
        <v>251</v>
      </c>
      <c r="E6" s="142" t="s">
        <v>245</v>
      </c>
      <c r="F6" s="149">
        <v>2950</v>
      </c>
      <c r="G6" s="149">
        <v>599.72758136981849</v>
      </c>
      <c r="H6" s="142" t="s">
        <v>246</v>
      </c>
      <c r="I6" s="146" t="s">
        <v>249</v>
      </c>
      <c r="J6" s="142"/>
      <c r="K6" s="142"/>
    </row>
    <row r="7" spans="1:11" ht="86.4" x14ac:dyDescent="0.3">
      <c r="A7" s="142" t="s">
        <v>241</v>
      </c>
      <c r="B7" s="144" t="s">
        <v>180</v>
      </c>
      <c r="C7" s="145" t="s">
        <v>181</v>
      </c>
      <c r="D7" s="143" t="s">
        <v>252</v>
      </c>
      <c r="E7" s="142" t="s">
        <v>245</v>
      </c>
      <c r="F7" s="149">
        <v>3298</v>
      </c>
      <c r="G7" s="149">
        <v>670.47510622293601</v>
      </c>
      <c r="H7" s="142" t="s">
        <v>246</v>
      </c>
      <c r="I7" s="146" t="s">
        <v>249</v>
      </c>
      <c r="J7" s="142"/>
      <c r="K7" s="142"/>
    </row>
    <row r="8" spans="1:11" x14ac:dyDescent="0.3">
      <c r="A8" s="142" t="s">
        <v>253</v>
      </c>
      <c r="B8" s="144" t="s">
        <v>182</v>
      </c>
      <c r="C8" s="145" t="s">
        <v>183</v>
      </c>
      <c r="D8" s="142" t="s">
        <v>254</v>
      </c>
      <c r="E8" s="144" t="s">
        <v>255</v>
      </c>
      <c r="F8" s="149">
        <v>864</v>
      </c>
      <c r="G8" s="149">
        <v>175.64902722153329</v>
      </c>
      <c r="H8" s="142" t="s">
        <v>246</v>
      </c>
      <c r="I8" s="147" t="s">
        <v>147</v>
      </c>
      <c r="J8" s="142"/>
      <c r="K8" s="142"/>
    </row>
    <row r="9" spans="1:11" ht="28.8" x14ac:dyDescent="0.3">
      <c r="A9" s="142" t="s">
        <v>253</v>
      </c>
      <c r="B9" s="144" t="s">
        <v>184</v>
      </c>
      <c r="C9" s="145" t="s">
        <v>185</v>
      </c>
      <c r="D9" s="142" t="s">
        <v>256</v>
      </c>
      <c r="E9" s="144" t="s">
        <v>257</v>
      </c>
      <c r="F9" s="149">
        <v>672</v>
      </c>
      <c r="G9" s="149">
        <v>136.61591006119255</v>
      </c>
      <c r="H9" s="142" t="s">
        <v>246</v>
      </c>
      <c r="I9" s="147" t="s">
        <v>147</v>
      </c>
      <c r="J9" s="142"/>
      <c r="K9" s="142"/>
    </row>
    <row r="10" spans="1:11" ht="28.8" x14ac:dyDescent="0.3">
      <c r="A10" s="142" t="s">
        <v>253</v>
      </c>
      <c r="B10" s="144" t="s">
        <v>186</v>
      </c>
      <c r="C10" s="145" t="s">
        <v>187</v>
      </c>
      <c r="D10" s="142" t="s">
        <v>258</v>
      </c>
      <c r="E10" s="144" t="s">
        <v>245</v>
      </c>
      <c r="F10" s="149">
        <v>828</v>
      </c>
      <c r="G10" s="149">
        <v>168.33031775396938</v>
      </c>
      <c r="H10" s="142" t="s">
        <v>246</v>
      </c>
      <c r="I10" s="147" t="s">
        <v>147</v>
      </c>
      <c r="J10" s="142"/>
      <c r="K10" s="142"/>
    </row>
    <row r="11" spans="1:11" ht="28.8" x14ac:dyDescent="0.3">
      <c r="A11" s="142" t="s">
        <v>253</v>
      </c>
      <c r="B11" s="142" t="s">
        <v>188</v>
      </c>
      <c r="C11" s="142" t="s">
        <v>189</v>
      </c>
      <c r="D11" s="143" t="s">
        <v>259</v>
      </c>
      <c r="E11" s="142" t="s">
        <v>243</v>
      </c>
      <c r="F11" s="149">
        <v>1110</v>
      </c>
      <c r="G11" s="149">
        <v>225.66020858321983</v>
      </c>
      <c r="H11" s="142"/>
      <c r="I11" s="142"/>
      <c r="J11" s="142"/>
      <c r="K11" s="142"/>
    </row>
    <row r="12" spans="1:11" x14ac:dyDescent="0.3">
      <c r="A12" s="142" t="s">
        <v>253</v>
      </c>
      <c r="B12" s="142" t="s">
        <v>190</v>
      </c>
      <c r="C12" s="142" t="s">
        <v>191</v>
      </c>
      <c r="D12" s="143" t="s">
        <v>260</v>
      </c>
      <c r="E12" s="142" t="s">
        <v>243</v>
      </c>
      <c r="F12" s="149">
        <v>690</v>
      </c>
      <c r="G12" s="149">
        <v>140.2752647949745</v>
      </c>
      <c r="H12" s="142"/>
      <c r="I12" s="142"/>
      <c r="J12" s="142"/>
      <c r="K12" s="142"/>
    </row>
    <row r="13" spans="1:11" ht="28.8" x14ac:dyDescent="0.3">
      <c r="A13" s="142" t="s">
        <v>253</v>
      </c>
      <c r="B13" s="144" t="s">
        <v>192</v>
      </c>
      <c r="C13" s="145" t="s">
        <v>193</v>
      </c>
      <c r="D13" s="143" t="s">
        <v>261</v>
      </c>
      <c r="E13" s="142" t="s">
        <v>245</v>
      </c>
      <c r="F13" s="149">
        <v>780</v>
      </c>
      <c r="G13" s="149">
        <v>158.57203846388421</v>
      </c>
      <c r="H13" s="142" t="s">
        <v>246</v>
      </c>
      <c r="I13" s="146" t="s">
        <v>262</v>
      </c>
      <c r="J13" s="142"/>
      <c r="K13" s="142"/>
    </row>
    <row r="14" spans="1:11" ht="28.8" x14ac:dyDescent="0.3">
      <c r="A14" s="142" t="s">
        <v>253</v>
      </c>
      <c r="B14" s="144" t="s">
        <v>192</v>
      </c>
      <c r="C14" s="145" t="s">
        <v>194</v>
      </c>
      <c r="D14" s="142" t="s">
        <v>261</v>
      </c>
      <c r="E14" s="142" t="s">
        <v>245</v>
      </c>
      <c r="F14" s="149">
        <v>840</v>
      </c>
      <c r="G14" s="149">
        <v>170.76988757649067</v>
      </c>
      <c r="H14" s="142" t="s">
        <v>246</v>
      </c>
      <c r="I14" s="146" t="s">
        <v>263</v>
      </c>
      <c r="J14" s="142"/>
      <c r="K14" s="142"/>
    </row>
  </sheetData>
  <autoFilter ref="A1:E7" xr:uid="{1ECC488D-606B-4989-A87E-37D3C8ADEAD1}"/>
  <phoneticPr fontId="5" type="noConversion"/>
  <hyperlinks>
    <hyperlink ref="I8" r:id="rId1" xr:uid="{14F21F59-793D-4F2C-A180-9470EC283C33}"/>
    <hyperlink ref="I9" r:id="rId2" xr:uid="{F7C63747-9045-435B-B185-CFB3B58E93BA}"/>
    <hyperlink ref="I10" r:id="rId3" xr:uid="{48EED9C1-3486-4402-B978-4349D151C8FC}"/>
    <hyperlink ref="I3" r:id="rId4" xr:uid="{A07FAA02-D675-4BC7-9E70-4C770A03BEEB}"/>
    <hyperlink ref="I5" r:id="rId5" xr:uid="{13C445C3-E89F-4CC3-8EF6-6A77A1CAC46C}"/>
    <hyperlink ref="I4" r:id="rId6" display="https://www.asus.com/displays-desktops/tower-pcs/expertcenter/expertcenter-d5-mini-tower-d500md/" xr:uid="{7D848AD6-5667-42DA-BC33-203BD833D92E}"/>
    <hyperlink ref="I6:I7" r:id="rId7" display="https://www.asus.com/displays-desktops/tower-pcs/expertcenter/expertcenter-d5-mini-tower-d500md/" xr:uid="{B98DA43F-D5EB-463D-A913-14E593C38796}"/>
  </hyperlinks>
  <pageMargins left="0.7" right="0.7" top="0.75" bottom="0.75" header="0.3" footer="0.3"/>
  <pageSetup orientation="portrait"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DAAE3-6797-494F-B2E5-C86329AA19E9}">
  <dimension ref="A1:L12"/>
  <sheetViews>
    <sheetView topLeftCell="B1" workbookViewId="0">
      <pane ySplit="1" topLeftCell="A11" activePane="bottomLeft" state="frozen"/>
      <selection pane="bottomLeft" activeCell="H11" sqref="B11:H11"/>
    </sheetView>
  </sheetViews>
  <sheetFormatPr defaultColWidth="8.77734375" defaultRowHeight="14.4" x14ac:dyDescent="0.3"/>
  <cols>
    <col min="1" max="1" width="8.77734375" style="6"/>
    <col min="2" max="2" width="13" style="6" customWidth="1"/>
    <col min="3" max="3" width="22" style="6" customWidth="1"/>
    <col min="4" max="4" width="36.5546875" style="9" customWidth="1"/>
    <col min="5" max="5" width="101" style="9" customWidth="1"/>
    <col min="6" max="6" width="10.44140625" style="6" bestFit="1" customWidth="1"/>
    <col min="7" max="7" width="16.77734375" style="6" bestFit="1" customWidth="1"/>
    <col min="8" max="8" width="17.44140625" style="6" bestFit="1" customWidth="1"/>
    <col min="9" max="9" width="8.77734375" style="6"/>
    <col min="10" max="10" width="75" style="7" customWidth="1"/>
    <col min="11" max="16384" width="8.77734375" style="6"/>
  </cols>
  <sheetData>
    <row r="1" spans="1:12" customFormat="1" x14ac:dyDescent="0.3">
      <c r="A1" s="140"/>
      <c r="B1" s="140" t="s">
        <v>224</v>
      </c>
      <c r="C1" s="140" t="s">
        <v>239</v>
      </c>
      <c r="D1" s="140" t="s">
        <v>226</v>
      </c>
      <c r="E1" s="151"/>
      <c r="F1" s="140" t="s">
        <v>228</v>
      </c>
      <c r="G1" s="140" t="s">
        <v>22</v>
      </c>
      <c r="H1" s="140" t="s">
        <v>23</v>
      </c>
      <c r="I1" s="140" t="s">
        <v>229</v>
      </c>
      <c r="J1" s="140" t="s">
        <v>230</v>
      </c>
      <c r="K1" s="140" t="s">
        <v>231</v>
      </c>
      <c r="L1" s="141">
        <v>4.9188999999999998</v>
      </c>
    </row>
    <row r="2" spans="1:12" ht="28.8" x14ac:dyDescent="0.3">
      <c r="A2" s="142"/>
      <c r="B2" s="142" t="s">
        <v>5</v>
      </c>
      <c r="C2" s="142" t="s">
        <v>50</v>
      </c>
      <c r="D2" s="143" t="s">
        <v>51</v>
      </c>
      <c r="E2" s="152" t="s">
        <v>264</v>
      </c>
      <c r="F2" s="142" t="s">
        <v>255</v>
      </c>
      <c r="G2" s="142">
        <v>3712</v>
      </c>
      <c r="H2" s="142">
        <v>754.64</v>
      </c>
      <c r="I2" s="142" t="s">
        <v>265</v>
      </c>
      <c r="J2" s="153" t="s">
        <v>147</v>
      </c>
      <c r="K2" s="142"/>
      <c r="L2" s="142"/>
    </row>
    <row r="3" spans="1:12" ht="28.8" x14ac:dyDescent="0.3">
      <c r="A3" s="142"/>
      <c r="B3" s="142" t="s">
        <v>5</v>
      </c>
      <c r="C3" s="142" t="s">
        <v>53</v>
      </c>
      <c r="D3" s="143" t="s">
        <v>54</v>
      </c>
      <c r="E3" s="152" t="s">
        <v>266</v>
      </c>
      <c r="F3" s="142" t="s">
        <v>257</v>
      </c>
      <c r="G3" s="142">
        <v>3870</v>
      </c>
      <c r="H3" s="142">
        <v>786.76</v>
      </c>
      <c r="I3" s="142" t="s">
        <v>265</v>
      </c>
      <c r="J3" s="153" t="s">
        <v>147</v>
      </c>
      <c r="K3" s="142"/>
      <c r="L3" s="142"/>
    </row>
    <row r="4" spans="1:12" ht="28.8" x14ac:dyDescent="0.3">
      <c r="A4" s="142"/>
      <c r="B4" s="142" t="s">
        <v>5</v>
      </c>
      <c r="C4" s="142" t="s">
        <v>55</v>
      </c>
      <c r="D4" s="143" t="s">
        <v>54</v>
      </c>
      <c r="E4" s="152" t="s">
        <v>266</v>
      </c>
      <c r="F4" s="142" t="s">
        <v>257</v>
      </c>
      <c r="G4" s="142">
        <v>3466</v>
      </c>
      <c r="H4" s="142">
        <v>704.63</v>
      </c>
      <c r="I4" s="142" t="s">
        <v>265</v>
      </c>
      <c r="J4" s="153" t="s">
        <v>147</v>
      </c>
      <c r="K4" s="142"/>
      <c r="L4" s="142"/>
    </row>
    <row r="5" spans="1:12" ht="28.8" x14ac:dyDescent="0.3">
      <c r="A5" s="142"/>
      <c r="B5" s="142" t="s">
        <v>5</v>
      </c>
      <c r="C5" s="142" t="s">
        <v>56</v>
      </c>
      <c r="D5" s="143" t="s">
        <v>57</v>
      </c>
      <c r="E5" s="152" t="s">
        <v>267</v>
      </c>
      <c r="F5" s="142" t="s">
        <v>245</v>
      </c>
      <c r="G5" s="142">
        <v>3294</v>
      </c>
      <c r="H5" s="142">
        <v>669.66</v>
      </c>
      <c r="I5" s="142" t="s">
        <v>268</v>
      </c>
      <c r="J5" s="153" t="s">
        <v>147</v>
      </c>
      <c r="K5" s="142"/>
      <c r="L5" s="142"/>
    </row>
    <row r="6" spans="1:12" customFormat="1" ht="43.2" x14ac:dyDescent="0.3">
      <c r="A6" s="154"/>
      <c r="B6" s="142" t="s">
        <v>5</v>
      </c>
      <c r="C6" s="155" t="s">
        <v>58</v>
      </c>
      <c r="D6" s="152" t="s">
        <v>59</v>
      </c>
      <c r="E6" s="152" t="s">
        <v>269</v>
      </c>
      <c r="F6" s="142" t="s">
        <v>243</v>
      </c>
      <c r="G6" s="142">
        <v>5394</v>
      </c>
      <c r="H6" s="142">
        <v>1096.5899999999999</v>
      </c>
      <c r="I6" s="154"/>
      <c r="J6" s="156"/>
      <c r="K6" s="154"/>
      <c r="L6" s="154"/>
    </row>
    <row r="7" spans="1:12" ht="86.4" x14ac:dyDescent="0.3">
      <c r="A7" s="142"/>
      <c r="B7" s="142" t="s">
        <v>5</v>
      </c>
      <c r="C7" s="142" t="s">
        <v>60</v>
      </c>
      <c r="D7" s="143" t="s">
        <v>61</v>
      </c>
      <c r="E7" s="152" t="s">
        <v>270</v>
      </c>
      <c r="F7" s="142" t="s">
        <v>245</v>
      </c>
      <c r="G7" s="142">
        <v>3196</v>
      </c>
      <c r="H7" s="142">
        <v>649.74</v>
      </c>
      <c r="I7" s="142" t="s">
        <v>268</v>
      </c>
      <c r="J7" s="157" t="s">
        <v>271</v>
      </c>
      <c r="K7" s="142"/>
      <c r="L7" s="142"/>
    </row>
    <row r="8" spans="1:12" ht="115.2" x14ac:dyDescent="0.3">
      <c r="A8" s="142"/>
      <c r="B8" s="142" t="s">
        <v>5</v>
      </c>
      <c r="C8" s="142" t="s">
        <v>62</v>
      </c>
      <c r="D8" s="143" t="s">
        <v>63</v>
      </c>
      <c r="E8" s="152" t="s">
        <v>272</v>
      </c>
      <c r="F8" s="142" t="s">
        <v>245</v>
      </c>
      <c r="G8" s="142">
        <v>3648</v>
      </c>
      <c r="H8" s="142">
        <v>741.63</v>
      </c>
      <c r="I8" s="142" t="s">
        <v>268</v>
      </c>
      <c r="J8" s="157" t="s">
        <v>271</v>
      </c>
      <c r="K8" s="142"/>
      <c r="L8" s="142"/>
    </row>
    <row r="9" spans="1:12" ht="86.4" x14ac:dyDescent="0.3">
      <c r="A9" s="142"/>
      <c r="B9" s="142" t="s">
        <v>5</v>
      </c>
      <c r="C9" s="142" t="s">
        <v>64</v>
      </c>
      <c r="D9" s="143" t="s">
        <v>65</v>
      </c>
      <c r="E9" s="143" t="s">
        <v>273</v>
      </c>
      <c r="F9" s="142" t="s">
        <v>245</v>
      </c>
      <c r="G9" s="142">
        <v>3348</v>
      </c>
      <c r="H9" s="142">
        <v>680.64</v>
      </c>
      <c r="I9" s="142" t="s">
        <v>268</v>
      </c>
      <c r="J9" s="157" t="s">
        <v>271</v>
      </c>
      <c r="K9" s="142"/>
      <c r="L9" s="142"/>
    </row>
    <row r="10" spans="1:12" ht="43.2" x14ac:dyDescent="0.3">
      <c r="A10" s="142"/>
      <c r="B10" s="142" t="s">
        <v>5</v>
      </c>
      <c r="C10" s="142" t="s">
        <v>66</v>
      </c>
      <c r="D10" s="143" t="s">
        <v>67</v>
      </c>
      <c r="E10" s="152" t="s">
        <v>274</v>
      </c>
      <c r="F10" s="142" t="s">
        <v>245</v>
      </c>
      <c r="G10" s="142">
        <v>3348</v>
      </c>
      <c r="H10" s="142">
        <v>680.64</v>
      </c>
      <c r="I10" s="142" t="s">
        <v>268</v>
      </c>
      <c r="J10" s="157" t="s">
        <v>271</v>
      </c>
      <c r="K10" s="142"/>
      <c r="L10" s="142"/>
    </row>
    <row r="11" spans="1:12" ht="100.8" x14ac:dyDescent="0.3">
      <c r="A11" s="142"/>
      <c r="B11" s="142" t="s">
        <v>5</v>
      </c>
      <c r="C11" s="142" t="s">
        <v>68</v>
      </c>
      <c r="D11" s="143" t="s">
        <v>69</v>
      </c>
      <c r="E11" s="152" t="s">
        <v>275</v>
      </c>
      <c r="F11" s="142" t="s">
        <v>245</v>
      </c>
      <c r="G11" s="142">
        <v>3090</v>
      </c>
      <c r="H11" s="142">
        <v>628.19000000000005</v>
      </c>
      <c r="I11" s="142" t="s">
        <v>268</v>
      </c>
      <c r="J11" s="157" t="s">
        <v>271</v>
      </c>
      <c r="K11" s="142"/>
      <c r="L11" s="142"/>
    </row>
    <row r="12" spans="1:12" ht="86.4" x14ac:dyDescent="0.3">
      <c r="A12" s="142"/>
      <c r="B12" s="142" t="s">
        <v>5</v>
      </c>
      <c r="C12" s="142" t="s">
        <v>70</v>
      </c>
      <c r="D12" s="143" t="s">
        <v>71</v>
      </c>
      <c r="E12" s="152" t="s">
        <v>276</v>
      </c>
      <c r="F12" s="142" t="s">
        <v>245</v>
      </c>
      <c r="G12" s="142">
        <v>3748</v>
      </c>
      <c r="H12" s="142">
        <v>761.96</v>
      </c>
      <c r="I12" s="142" t="s">
        <v>268</v>
      </c>
      <c r="J12" s="157" t="s">
        <v>271</v>
      </c>
      <c r="K12" s="142"/>
      <c r="L12" s="142"/>
    </row>
  </sheetData>
  <phoneticPr fontId="5" type="noConversion"/>
  <conditionalFormatting sqref="C6">
    <cfRule type="duplicateValues" dxfId="0" priority="6"/>
  </conditionalFormatting>
  <hyperlinks>
    <hyperlink ref="J2" r:id="rId1" xr:uid="{B4C25CF8-7D83-4FD8-AA21-1915CB795AD1}"/>
    <hyperlink ref="J3" r:id="rId2" xr:uid="{3115E644-C07B-4DA0-B015-FA06B7BCC76C}"/>
    <hyperlink ref="J4" r:id="rId3" xr:uid="{7653A9A2-440C-4F6A-97FB-81A4D3ED5050}"/>
    <hyperlink ref="J5" r:id="rId4" xr:uid="{FA55C764-E77B-49A7-9572-B3579D0D697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Prezentare oferta Quartz Matrix</vt:lpstr>
      <vt:lpstr>Opis</vt:lpstr>
      <vt:lpstr>Oferta bugetare sala clasa</vt:lpstr>
      <vt:lpstr>Oferta bugetare laborator info</vt:lpstr>
      <vt:lpstr>Oferta laborator lingvistic</vt:lpstr>
      <vt:lpstr>Oferta laborator stiinte</vt:lpstr>
      <vt:lpstr>Display-uri</vt:lpstr>
      <vt:lpstr>Sistem desktop</vt:lpstr>
      <vt:lpstr>All-in-one</vt:lpstr>
      <vt:lpstr>Laptop</vt:lpstr>
      <vt:lpstr>Sistem sunet</vt:lpstr>
      <vt:lpstr>Multifunctionala</vt:lpstr>
      <vt:lpstr>Camera videoconferinta</vt:lpstr>
      <vt:lpstr>Router Wi-Fi</vt:lpstr>
      <vt:lpstr>Scanner documente portabil</vt:lpstr>
      <vt:lpstr>Laborator lingvistic</vt:lpstr>
      <vt:lpstr>Software educational</vt:lpstr>
      <vt:lpstr>specif minime sala clasa</vt:lpstr>
      <vt:lpstr>specif minime lab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Olaru</dc:creator>
  <cp:keywords/>
  <dc:description/>
  <cp:lastModifiedBy>Magdalena Olaru</cp:lastModifiedBy>
  <cp:revision/>
  <dcterms:created xsi:type="dcterms:W3CDTF">2015-06-05T18:17:20Z</dcterms:created>
  <dcterms:modified xsi:type="dcterms:W3CDTF">2023-02-21T14:54:17Z</dcterms:modified>
  <cp:category/>
  <cp:contentStatus/>
</cp:coreProperties>
</file>